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gi\Desktop\"/>
    </mc:Choice>
  </mc:AlternateContent>
  <xr:revisionPtr revIDLastSave="0" documentId="13_ncr:1_{D4871E19-39FB-425E-AED2-7E52BE574BF1}" xr6:coauthVersionLast="45" xr6:coauthVersionMax="45" xr10:uidLastSave="{00000000-0000-0000-0000-000000000000}"/>
  <bookViews>
    <workbookView xWindow="-120" yWindow="-120" windowWidth="38640" windowHeight="21240" activeTab="1" xr2:uid="{00000000-000D-0000-FFFF-FFFF00000000}"/>
  </bookViews>
  <sheets>
    <sheet name="基本データ・入力説明" sheetId="11" r:id="rId1"/>
    <sheet name="キャッシュフロー表" sheetId="10" r:id="rId2"/>
  </sheets>
  <definedNames>
    <definedName name="_xlnm.Print_Area" localSheetId="1">キャッシュフロー表!$A$1:$V$28</definedName>
    <definedName name="住宅の総額">基本データ・入力説明!$B$1</definedName>
    <definedName name="土地の価格">基本データ・入力説明!$B$2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0" l="1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AG18" i="10"/>
  <c r="AH18" i="10"/>
  <c r="AI18" i="10"/>
  <c r="AJ18" i="10"/>
  <c r="AK18" i="10"/>
  <c r="B18" i="10"/>
  <c r="E29" i="10"/>
  <c r="E34" i="10" s="1"/>
  <c r="D29" i="10"/>
  <c r="D34" i="10" s="1"/>
  <c r="C29" i="10"/>
  <c r="C34" i="10" s="1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X34" i="10"/>
  <c r="Y34" i="10"/>
  <c r="Z34" i="10"/>
  <c r="AA34" i="10"/>
  <c r="AB34" i="10"/>
  <c r="AC34" i="10"/>
  <c r="AD34" i="10"/>
  <c r="AE34" i="10"/>
  <c r="AF34" i="10"/>
  <c r="AG34" i="10"/>
  <c r="AH34" i="10"/>
  <c r="AI34" i="10"/>
  <c r="AJ34" i="10"/>
  <c r="AK34" i="10"/>
  <c r="B34" i="10"/>
  <c r="B30" i="10"/>
  <c r="B29" i="10"/>
  <c r="AK33" i="10"/>
  <c r="S33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V32" i="10"/>
  <c r="W32" i="10"/>
  <c r="X32" i="10"/>
  <c r="Y32" i="10"/>
  <c r="Z32" i="10"/>
  <c r="AA32" i="10"/>
  <c r="AB32" i="10"/>
  <c r="AC32" i="10"/>
  <c r="AD32" i="10"/>
  <c r="AE32" i="10"/>
  <c r="AF32" i="10"/>
  <c r="AG32" i="10"/>
  <c r="AH32" i="10"/>
  <c r="AI32" i="10"/>
  <c r="AJ32" i="10"/>
  <c r="AK32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X30" i="10"/>
  <c r="Y30" i="10"/>
  <c r="Z30" i="10"/>
  <c r="AA30" i="10"/>
  <c r="AB30" i="10"/>
  <c r="AC30" i="10"/>
  <c r="AD30" i="10"/>
  <c r="AE30" i="10"/>
  <c r="AF30" i="10"/>
  <c r="AG30" i="10"/>
  <c r="AH30" i="10"/>
  <c r="AI30" i="10"/>
  <c r="AJ30" i="10"/>
  <c r="AK30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AF31" i="10"/>
  <c r="AG31" i="10"/>
  <c r="AH31" i="10"/>
  <c r="AI31" i="10"/>
  <c r="AJ31" i="10"/>
  <c r="AK31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X29" i="10"/>
  <c r="Y29" i="10"/>
  <c r="Z29" i="10"/>
  <c r="AA29" i="10"/>
  <c r="AB29" i="10"/>
  <c r="AC29" i="10"/>
  <c r="AD29" i="10"/>
  <c r="AE29" i="10"/>
  <c r="AF29" i="10"/>
  <c r="AG29" i="10"/>
  <c r="AH29" i="10"/>
  <c r="AI29" i="10"/>
  <c r="AJ29" i="10"/>
  <c r="AK29" i="10"/>
  <c r="C32" i="10"/>
  <c r="C30" i="10"/>
  <c r="C31" i="10"/>
  <c r="AK24" i="10" l="1"/>
  <c r="AK25" i="10" s="1"/>
  <c r="S24" i="10"/>
  <c r="M24" i="10"/>
  <c r="M25" i="10" s="1"/>
  <c r="N24" i="10"/>
  <c r="O24" i="10"/>
  <c r="P24" i="10"/>
  <c r="P25" i="10" s="1"/>
  <c r="Q24" i="10"/>
  <c r="R24" i="10"/>
  <c r="R25" i="10" s="1"/>
  <c r="U24" i="10"/>
  <c r="U25" i="10" s="1"/>
  <c r="V24" i="10"/>
  <c r="V25" i="10" s="1"/>
  <c r="X24" i="10"/>
  <c r="X25" i="10" s="1"/>
  <c r="Y24" i="10"/>
  <c r="Z24" i="10"/>
  <c r="AA24" i="10"/>
  <c r="AA25" i="10" s="1"/>
  <c r="AC24" i="10"/>
  <c r="AD24" i="10"/>
  <c r="AD25" i="10" s="1"/>
  <c r="AF24" i="10"/>
  <c r="AF25" i="10" s="1"/>
  <c r="AG24" i="10"/>
  <c r="AG25" i="10" s="1"/>
  <c r="AH24" i="10"/>
  <c r="AH25" i="10" s="1"/>
  <c r="I24" i="10"/>
  <c r="C24" i="10"/>
  <c r="D24" i="10"/>
  <c r="D25" i="10" s="1"/>
  <c r="E24" i="10"/>
  <c r="E25" i="10" s="1"/>
  <c r="F24" i="10"/>
  <c r="F25" i="10" s="1"/>
  <c r="G24" i="10"/>
  <c r="G25" i="10" s="1"/>
  <c r="H24" i="10"/>
  <c r="H25" i="10" s="1"/>
  <c r="B24" i="10"/>
  <c r="J24" i="10"/>
  <c r="J25" i="10" s="1"/>
  <c r="W24" i="10"/>
  <c r="W25" i="10" s="1"/>
  <c r="AE24" i="10"/>
  <c r="F1" i="11"/>
  <c r="G1" i="11"/>
  <c r="H1" i="11"/>
  <c r="I1" i="11"/>
  <c r="J1" i="11"/>
  <c r="K1" i="11"/>
  <c r="L1" i="11"/>
  <c r="M1" i="11"/>
  <c r="N1" i="11"/>
  <c r="O1" i="11"/>
  <c r="P1" i="11"/>
  <c r="Q1" i="11"/>
  <c r="R1" i="11"/>
  <c r="S1" i="11"/>
  <c r="T1" i="11"/>
  <c r="U1" i="11"/>
  <c r="V1" i="11"/>
  <c r="W1" i="11"/>
  <c r="X1" i="11"/>
  <c r="Y1" i="11"/>
  <c r="Z1" i="11"/>
  <c r="AA1" i="11"/>
  <c r="E1" i="11"/>
  <c r="AJ15" i="10"/>
  <c r="AK15" i="10"/>
  <c r="AJ24" i="10"/>
  <c r="AJ25" i="10" s="1"/>
  <c r="W15" i="10"/>
  <c r="X15" i="10"/>
  <c r="Y15" i="10"/>
  <c r="Z15" i="10"/>
  <c r="AA15" i="10"/>
  <c r="AB15" i="10"/>
  <c r="AC15" i="10"/>
  <c r="AD15" i="10"/>
  <c r="AE15" i="10"/>
  <c r="AF15" i="10"/>
  <c r="AG15" i="10"/>
  <c r="AH15" i="10"/>
  <c r="AI15" i="10"/>
  <c r="AB24" i="10"/>
  <c r="AB25" i="10" s="1"/>
  <c r="AI24" i="10"/>
  <c r="AI25" i="10" s="1"/>
  <c r="C7" i="10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AA7" i="10"/>
  <c r="AB7" i="10"/>
  <c r="AC7" i="10"/>
  <c r="AD7" i="10"/>
  <c r="AE7" i="10"/>
  <c r="AF7" i="10"/>
  <c r="AG7" i="10"/>
  <c r="AH7" i="10"/>
  <c r="AI7" i="10"/>
  <c r="AJ7" i="10"/>
  <c r="AK7" i="10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AI8" i="10"/>
  <c r="AJ8" i="10"/>
  <c r="AK8" i="10"/>
  <c r="C9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C10" i="10"/>
  <c r="E10" i="10"/>
  <c r="F10" i="10"/>
  <c r="G10" i="10" s="1"/>
  <c r="H10" i="10" s="1"/>
  <c r="I10" i="10" s="1"/>
  <c r="J10" i="10" s="1"/>
  <c r="K10" i="10" s="1"/>
  <c r="L10" i="10" s="1"/>
  <c r="M10" i="10" s="1"/>
  <c r="N10" i="10" s="1"/>
  <c r="O10" i="10" s="1"/>
  <c r="P10" i="10" s="1"/>
  <c r="Q10" i="10" s="1"/>
  <c r="R10" i="10" s="1"/>
  <c r="S10" i="10" s="1"/>
  <c r="T10" i="10" s="1"/>
  <c r="U10" i="10" s="1"/>
  <c r="V10" i="10" s="1"/>
  <c r="W10" i="10" s="1"/>
  <c r="X10" i="10" s="1"/>
  <c r="Y10" i="10" s="1"/>
  <c r="Z10" i="10" s="1"/>
  <c r="AA10" i="10" s="1"/>
  <c r="AB10" i="10" s="1"/>
  <c r="AC10" i="10" s="1"/>
  <c r="AD10" i="10" s="1"/>
  <c r="AE10" i="10" s="1"/>
  <c r="AF10" i="10" s="1"/>
  <c r="AG10" i="10" s="1"/>
  <c r="AH10" i="10" s="1"/>
  <c r="AI10" i="10" s="1"/>
  <c r="AJ10" i="10" s="1"/>
  <c r="AK10" i="10" s="1"/>
  <c r="K24" i="10"/>
  <c r="K25" i="10" s="1"/>
  <c r="L24" i="10"/>
  <c r="L25" i="10" s="1"/>
  <c r="T24" i="10"/>
  <c r="T25" i="10" s="1"/>
  <c r="C15" i="10"/>
  <c r="D15" i="10"/>
  <c r="N15" i="10"/>
  <c r="O15" i="10"/>
  <c r="P15" i="10"/>
  <c r="Q15" i="10"/>
  <c r="R15" i="10"/>
  <c r="S15" i="10"/>
  <c r="T15" i="10"/>
  <c r="U15" i="10"/>
  <c r="V15" i="10"/>
  <c r="B15" i="10"/>
  <c r="C6" i="10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W6" i="10"/>
  <c r="X6" i="10"/>
  <c r="Y6" i="10"/>
  <c r="Z6" i="10"/>
  <c r="AA6" i="10"/>
  <c r="AB6" i="10"/>
  <c r="AC6" i="10"/>
  <c r="AD6" i="10"/>
  <c r="AE6" i="10"/>
  <c r="AF6" i="10"/>
  <c r="AG6" i="10"/>
  <c r="AH6" i="10"/>
  <c r="AI6" i="10"/>
  <c r="AJ6" i="10"/>
  <c r="AK6" i="10"/>
  <c r="C4" i="10"/>
  <c r="D4" i="10" s="1"/>
  <c r="E4" i="10" s="1"/>
  <c r="F4" i="10" s="1"/>
  <c r="G4" i="10" s="1"/>
  <c r="H4" i="10" s="1"/>
  <c r="I4" i="10" s="1"/>
  <c r="J4" i="10" s="1"/>
  <c r="K4" i="10" s="1"/>
  <c r="L4" i="10" s="1"/>
  <c r="M4" i="10" s="1"/>
  <c r="N4" i="10" s="1"/>
  <c r="O4" i="10" s="1"/>
  <c r="P4" i="10" s="1"/>
  <c r="Q4" i="10" s="1"/>
  <c r="R4" i="10" s="1"/>
  <c r="S4" i="10" s="1"/>
  <c r="T4" i="10" s="1"/>
  <c r="U4" i="10" s="1"/>
  <c r="V4" i="10" s="1"/>
  <c r="W4" i="10" s="1"/>
  <c r="X4" i="10" s="1"/>
  <c r="Y4" i="10" s="1"/>
  <c r="Z4" i="10" s="1"/>
  <c r="AA4" i="10" s="1"/>
  <c r="AB4" i="10" s="1"/>
  <c r="AC4" i="10" s="1"/>
  <c r="AD4" i="10" s="1"/>
  <c r="AE4" i="10" s="1"/>
  <c r="AF4" i="10" s="1"/>
  <c r="AG4" i="10" s="1"/>
  <c r="AH4" i="10" s="1"/>
  <c r="AI4" i="10" s="1"/>
  <c r="AJ4" i="10" s="1"/>
  <c r="AK4" i="10" s="1"/>
  <c r="E15" i="10"/>
  <c r="F15" i="10"/>
  <c r="G15" i="10"/>
  <c r="H15" i="10"/>
  <c r="I15" i="10"/>
  <c r="J15" i="10"/>
  <c r="K15" i="10"/>
  <c r="M15" i="10"/>
  <c r="L15" i="10"/>
  <c r="AC25" i="10"/>
  <c r="N25" i="10"/>
  <c r="Z25" i="10"/>
  <c r="S25" i="10"/>
  <c r="C25" i="10"/>
  <c r="C26" i="10" s="1"/>
  <c r="Y25" i="10"/>
  <c r="I25" i="10"/>
  <c r="Q25" i="10"/>
  <c r="AE25" i="10"/>
  <c r="B25" i="10"/>
  <c r="O25" i="10"/>
  <c r="D26" i="10" l="1"/>
  <c r="E26" i="10" s="1"/>
  <c r="F26" i="10" s="1"/>
  <c r="G26" i="10" s="1"/>
  <c r="H26" i="10" s="1"/>
  <c r="I26" i="10" s="1"/>
  <c r="J26" i="10" s="1"/>
  <c r="K26" i="10" s="1"/>
  <c r="L26" i="10" s="1"/>
  <c r="M26" i="10" s="1"/>
  <c r="N26" i="10" s="1"/>
  <c r="O26" i="10" s="1"/>
  <c r="P26" i="10" s="1"/>
  <c r="Q26" i="10" s="1"/>
  <c r="R26" i="10" s="1"/>
  <c r="S26" i="10" s="1"/>
  <c r="T26" i="10" s="1"/>
  <c r="U26" i="10" s="1"/>
  <c r="V26" i="10" s="1"/>
  <c r="W26" i="10" s="1"/>
  <c r="X26" i="10" s="1"/>
  <c r="Y26" i="10" s="1"/>
  <c r="Z26" i="10" s="1"/>
  <c r="AA26" i="10" s="1"/>
  <c r="AB26" i="10" s="1"/>
  <c r="AC26" i="10" s="1"/>
  <c r="AD26" i="10" s="1"/>
  <c r="AE26" i="10" s="1"/>
  <c r="AF26" i="10" s="1"/>
  <c r="AG26" i="10" s="1"/>
  <c r="AH26" i="10" s="1"/>
  <c r="AI26" i="10" s="1"/>
  <c r="AJ26" i="10" s="1"/>
  <c r="AK26" i="10" s="1"/>
</calcChain>
</file>

<file path=xl/sharedStrings.xml><?xml version="1.0" encoding="utf-8"?>
<sst xmlns="http://schemas.openxmlformats.org/spreadsheetml/2006/main" count="115" uniqueCount="81">
  <si>
    <t>車両費</t>
    <rPh sb="0" eb="2">
      <t>シャリョウ</t>
    </rPh>
    <rPh sb="2" eb="3">
      <t>ヒ</t>
    </rPh>
    <phoneticPr fontId="1"/>
  </si>
  <si>
    <t>教育費</t>
    <rPh sb="0" eb="3">
      <t>キョウイクヒ</t>
    </rPh>
    <phoneticPr fontId="1"/>
  </si>
  <si>
    <t>保険料</t>
    <rPh sb="0" eb="3">
      <t>ホケンリョウ</t>
    </rPh>
    <phoneticPr fontId="1"/>
  </si>
  <si>
    <t>その他の支出</t>
    <rPh sb="2" eb="3">
      <t>タ</t>
    </rPh>
    <rPh sb="4" eb="6">
      <t>シシュツ</t>
    </rPh>
    <phoneticPr fontId="1"/>
  </si>
  <si>
    <t>家族ごとのライフイベントや収入・支出を書き出して</t>
    <rPh sb="0" eb="2">
      <t>カゾク</t>
    </rPh>
    <rPh sb="13" eb="15">
      <t>シュウニュウ</t>
    </rPh>
    <rPh sb="16" eb="18">
      <t>シシュツ</t>
    </rPh>
    <rPh sb="19" eb="20">
      <t>カ</t>
    </rPh>
    <rPh sb="21" eb="22">
      <t>ダ</t>
    </rPh>
    <phoneticPr fontId="1"/>
  </si>
  <si>
    <t>年</t>
    <rPh sb="0" eb="1">
      <t>ネン</t>
    </rPh>
    <phoneticPr fontId="1"/>
  </si>
  <si>
    <t>経過年数</t>
    <rPh sb="0" eb="2">
      <t>ケイカ</t>
    </rPh>
    <rPh sb="2" eb="4">
      <t>ネンスウ</t>
    </rPh>
    <phoneticPr fontId="1"/>
  </si>
  <si>
    <t>一時的な収入</t>
    <rPh sb="0" eb="3">
      <t>イチジテキ</t>
    </rPh>
    <rPh sb="4" eb="6">
      <t>シュウニュウ</t>
    </rPh>
    <phoneticPr fontId="1"/>
  </si>
  <si>
    <t>基本生活費</t>
    <rPh sb="0" eb="2">
      <t>キホン</t>
    </rPh>
    <rPh sb="2" eb="4">
      <t>セイカツ</t>
    </rPh>
    <rPh sb="4" eb="5">
      <t>ヒ</t>
    </rPh>
    <phoneticPr fontId="1"/>
  </si>
  <si>
    <t>一時的な支出</t>
    <rPh sb="0" eb="3">
      <t>イチジテキ</t>
    </rPh>
    <rPh sb="4" eb="6">
      <t>シシュツ</t>
    </rPh>
    <phoneticPr fontId="1"/>
  </si>
  <si>
    <t>貯蓄残高</t>
    <rPh sb="0" eb="2">
      <t>チョチク</t>
    </rPh>
    <rPh sb="2" eb="4">
      <t>ザンダカ</t>
    </rPh>
    <phoneticPr fontId="1"/>
  </si>
  <si>
    <t>現在</t>
    <rPh sb="0" eb="2">
      <t>ゲンザイ</t>
    </rPh>
    <phoneticPr fontId="1"/>
  </si>
  <si>
    <t>1年後</t>
    <rPh sb="1" eb="3">
      <t>ネンゴ</t>
    </rPh>
    <phoneticPr fontId="1"/>
  </si>
  <si>
    <t>2年後</t>
    <rPh sb="1" eb="3">
      <t>ネンゴ</t>
    </rPh>
    <phoneticPr fontId="1"/>
  </si>
  <si>
    <t>3年後</t>
    <rPh sb="1" eb="3">
      <t>ネンゴ</t>
    </rPh>
    <phoneticPr fontId="1"/>
  </si>
  <si>
    <t>4年後</t>
    <rPh sb="1" eb="3">
      <t>ネンゴ</t>
    </rPh>
    <phoneticPr fontId="1"/>
  </si>
  <si>
    <t>5年後</t>
    <rPh sb="1" eb="3">
      <t>ネンゴ</t>
    </rPh>
    <phoneticPr fontId="1"/>
  </si>
  <si>
    <t>6年後</t>
    <rPh sb="1" eb="3">
      <t>ネンゴ</t>
    </rPh>
    <phoneticPr fontId="1"/>
  </si>
  <si>
    <t>7年後</t>
    <rPh sb="1" eb="3">
      <t>ネンゴ</t>
    </rPh>
    <phoneticPr fontId="1"/>
  </si>
  <si>
    <t>8年後</t>
    <rPh sb="1" eb="3">
      <t>ネンゴ</t>
    </rPh>
    <phoneticPr fontId="1"/>
  </si>
  <si>
    <t>9年後</t>
    <rPh sb="1" eb="3">
      <t>ネンゴ</t>
    </rPh>
    <phoneticPr fontId="1"/>
  </si>
  <si>
    <t>10年後</t>
    <rPh sb="2" eb="4">
      <t>ネンゴ</t>
    </rPh>
    <phoneticPr fontId="1"/>
  </si>
  <si>
    <t>11年後</t>
    <rPh sb="2" eb="4">
      <t>ネンゴ</t>
    </rPh>
    <phoneticPr fontId="1"/>
  </si>
  <si>
    <t>12年後</t>
    <rPh sb="2" eb="4">
      <t>ネンゴ</t>
    </rPh>
    <phoneticPr fontId="1"/>
  </si>
  <si>
    <t>13年後</t>
    <rPh sb="2" eb="4">
      <t>ネンゴ</t>
    </rPh>
    <phoneticPr fontId="1"/>
  </si>
  <si>
    <t>14年後</t>
    <rPh sb="2" eb="4">
      <t>ネンゴ</t>
    </rPh>
    <phoneticPr fontId="1"/>
  </si>
  <si>
    <t>15年後</t>
    <rPh sb="2" eb="4">
      <t>ネンゴ</t>
    </rPh>
    <phoneticPr fontId="1"/>
  </si>
  <si>
    <t>16年後</t>
    <rPh sb="2" eb="4">
      <t>ネンゴ</t>
    </rPh>
    <phoneticPr fontId="1"/>
  </si>
  <si>
    <t>17年後</t>
    <rPh sb="2" eb="4">
      <t>ネンゴ</t>
    </rPh>
    <phoneticPr fontId="1"/>
  </si>
  <si>
    <t>18年後</t>
    <rPh sb="2" eb="4">
      <t>ネンゴ</t>
    </rPh>
    <phoneticPr fontId="1"/>
  </si>
  <si>
    <t>19年後</t>
    <rPh sb="2" eb="4">
      <t>ネンゴ</t>
    </rPh>
    <phoneticPr fontId="1"/>
  </si>
  <si>
    <t>20年後</t>
    <rPh sb="2" eb="4">
      <t>ネンゴ</t>
    </rPh>
    <phoneticPr fontId="1"/>
  </si>
  <si>
    <t>収入合計（Ａ）</t>
    <rPh sb="0" eb="2">
      <t>シュウニュウ</t>
    </rPh>
    <rPh sb="2" eb="4">
      <t>ゴウケイ</t>
    </rPh>
    <phoneticPr fontId="1"/>
  </si>
  <si>
    <t>支出合計（Ｂ）</t>
    <rPh sb="0" eb="2">
      <t>シシュツ</t>
    </rPh>
    <rPh sb="2" eb="4">
      <t>ゴウケイ</t>
    </rPh>
    <phoneticPr fontId="1"/>
  </si>
  <si>
    <t>年間収支（Ａ-Ｂ）</t>
    <rPh sb="0" eb="2">
      <t>ネンカン</t>
    </rPh>
    <rPh sb="2" eb="4">
      <t>シュウシ</t>
    </rPh>
    <phoneticPr fontId="1"/>
  </si>
  <si>
    <t>21年後</t>
    <rPh sb="2" eb="4">
      <t>ネンゴ</t>
    </rPh>
    <phoneticPr fontId="1"/>
  </si>
  <si>
    <t>22年後</t>
    <rPh sb="2" eb="4">
      <t>ネンゴ</t>
    </rPh>
    <phoneticPr fontId="1"/>
  </si>
  <si>
    <t>23年後</t>
    <rPh sb="2" eb="4">
      <t>ネンゴ</t>
    </rPh>
    <phoneticPr fontId="1"/>
  </si>
  <si>
    <t>24年後</t>
    <rPh sb="2" eb="4">
      <t>ネンゴ</t>
    </rPh>
    <phoneticPr fontId="1"/>
  </si>
  <si>
    <t>25年後</t>
    <rPh sb="2" eb="4">
      <t>ネンゴ</t>
    </rPh>
    <phoneticPr fontId="1"/>
  </si>
  <si>
    <t>26年後</t>
    <rPh sb="2" eb="4">
      <t>ネンゴ</t>
    </rPh>
    <phoneticPr fontId="1"/>
  </si>
  <si>
    <t>27年後</t>
    <rPh sb="2" eb="4">
      <t>ネンゴ</t>
    </rPh>
    <phoneticPr fontId="1"/>
  </si>
  <si>
    <t>28年後</t>
    <rPh sb="2" eb="4">
      <t>ネンゴ</t>
    </rPh>
    <phoneticPr fontId="1"/>
  </si>
  <si>
    <t>29年後</t>
    <rPh sb="2" eb="4">
      <t>ネンゴ</t>
    </rPh>
    <phoneticPr fontId="1"/>
  </si>
  <si>
    <t>30年後</t>
    <rPh sb="2" eb="4">
      <t>ネンゴ</t>
    </rPh>
    <phoneticPr fontId="1"/>
  </si>
  <si>
    <t>31年後</t>
    <rPh sb="2" eb="4">
      <t>ネンゴ</t>
    </rPh>
    <phoneticPr fontId="1"/>
  </si>
  <si>
    <t>32年後</t>
    <rPh sb="2" eb="4">
      <t>ネンゴ</t>
    </rPh>
    <phoneticPr fontId="1"/>
  </si>
  <si>
    <t>33年後</t>
    <rPh sb="2" eb="4">
      <t>ネンゴ</t>
    </rPh>
    <phoneticPr fontId="1"/>
  </si>
  <si>
    <t>34年後</t>
    <rPh sb="2" eb="4">
      <t>ネンゴ</t>
    </rPh>
    <phoneticPr fontId="1"/>
  </si>
  <si>
    <t>35年後</t>
    <rPh sb="2" eb="4">
      <t>ネンゴ</t>
    </rPh>
    <phoneticPr fontId="1"/>
  </si>
  <si>
    <t>ライフイベント(内容書込)</t>
    <rPh sb="8" eb="10">
      <t>ナイヨウ</t>
    </rPh>
    <rPh sb="10" eb="12">
      <t>カキコ</t>
    </rPh>
    <phoneticPr fontId="1"/>
  </si>
  <si>
    <t>今後35年間の家計の収支をチェックしましょう。</t>
    <rPh sb="0" eb="2">
      <t>コンゴ</t>
    </rPh>
    <rPh sb="4" eb="6">
      <t>ネンカン</t>
    </rPh>
    <rPh sb="7" eb="9">
      <t>カケイ</t>
    </rPh>
    <rPh sb="10" eb="12">
      <t>シュウシ</t>
    </rPh>
    <phoneticPr fontId="1"/>
  </si>
  <si>
    <t>夫の年齢</t>
    <rPh sb="0" eb="1">
      <t>オット</t>
    </rPh>
    <rPh sb="2" eb="4">
      <t>ネンレイ</t>
    </rPh>
    <phoneticPr fontId="1"/>
  </si>
  <si>
    <t>妻の年齢</t>
    <rPh sb="0" eb="1">
      <t>ツマ</t>
    </rPh>
    <rPh sb="2" eb="4">
      <t>ネンレイ</t>
    </rPh>
    <phoneticPr fontId="1"/>
  </si>
  <si>
    <t>子供Aの年齢</t>
    <rPh sb="0" eb="2">
      <t>コドモ</t>
    </rPh>
    <rPh sb="4" eb="6">
      <t>ネンレイ</t>
    </rPh>
    <phoneticPr fontId="1"/>
  </si>
  <si>
    <t>子供Bの年齢</t>
    <rPh sb="0" eb="2">
      <t>コドモ</t>
    </rPh>
    <rPh sb="4" eb="6">
      <t>ネンレイ</t>
    </rPh>
    <phoneticPr fontId="1"/>
  </si>
  <si>
    <t>子供Cの年齢</t>
    <rPh sb="0" eb="2">
      <t>コドモ</t>
    </rPh>
    <rPh sb="4" eb="6">
      <t>ネンレイ</t>
    </rPh>
    <phoneticPr fontId="1"/>
  </si>
  <si>
    <t>夫の収入</t>
    <rPh sb="0" eb="1">
      <t>オット</t>
    </rPh>
    <rPh sb="2" eb="4">
      <t>シュウニュウ</t>
    </rPh>
    <phoneticPr fontId="1"/>
  </si>
  <si>
    <t>妻の収入</t>
    <rPh sb="0" eb="1">
      <t>ツマ</t>
    </rPh>
    <rPh sb="2" eb="4">
      <t>シュウニュウ</t>
    </rPh>
    <phoneticPr fontId="1"/>
  </si>
  <si>
    <t>住宅ローン</t>
    <rPh sb="0" eb="2">
      <t>ジュウタク</t>
    </rPh>
    <phoneticPr fontId="1"/>
  </si>
  <si>
    <t>各項の説明</t>
    <rPh sb="0" eb="2">
      <t>カクコウ</t>
    </rPh>
    <rPh sb="3" eb="5">
      <t>セツメイ</t>
    </rPh>
    <phoneticPr fontId="5"/>
  </si>
  <si>
    <t>自動入力</t>
    <rPh sb="0" eb="2">
      <t>ジドウ</t>
    </rPh>
    <rPh sb="2" eb="4">
      <t>ニュウリョク</t>
    </rPh>
    <phoneticPr fontId="5"/>
  </si>
  <si>
    <t>開始の西暦を記入</t>
    <rPh sb="0" eb="2">
      <t>カイシ</t>
    </rPh>
    <rPh sb="3" eb="5">
      <t>セイレキ</t>
    </rPh>
    <rPh sb="6" eb="8">
      <t>キニュウ</t>
    </rPh>
    <phoneticPr fontId="5"/>
  </si>
  <si>
    <t>年齢を入力</t>
    <rPh sb="0" eb="2">
      <t>ネンレイ</t>
    </rPh>
    <rPh sb="3" eb="5">
      <t>ニュウリョク</t>
    </rPh>
    <phoneticPr fontId="5"/>
  </si>
  <si>
    <t>入学や卒業等一時支払いの内容を記入</t>
    <rPh sb="0" eb="2">
      <t>ニュウガク</t>
    </rPh>
    <rPh sb="3" eb="5">
      <t>ソツギョウ</t>
    </rPh>
    <rPh sb="5" eb="6">
      <t>トウ</t>
    </rPh>
    <rPh sb="6" eb="8">
      <t>イチジ</t>
    </rPh>
    <rPh sb="8" eb="10">
      <t>シハラ</t>
    </rPh>
    <rPh sb="12" eb="14">
      <t>ナイヨウ</t>
    </rPh>
    <rPh sb="15" eb="17">
      <t>キニュウ</t>
    </rPh>
    <phoneticPr fontId="5"/>
  </si>
  <si>
    <t>手取りを入力</t>
    <rPh sb="0" eb="2">
      <t>テド</t>
    </rPh>
    <rPh sb="4" eb="6">
      <t>ニュウリョク</t>
    </rPh>
    <phoneticPr fontId="5"/>
  </si>
  <si>
    <t>衣食の合計を入力</t>
    <rPh sb="0" eb="2">
      <t>イショク</t>
    </rPh>
    <rPh sb="3" eb="5">
      <t>ゴウケイ</t>
    </rPh>
    <rPh sb="6" eb="8">
      <t>ニュウリョク</t>
    </rPh>
    <phoneticPr fontId="5"/>
  </si>
  <si>
    <t>年間返済額を入力</t>
    <rPh sb="0" eb="2">
      <t>ネンカン</t>
    </rPh>
    <rPh sb="2" eb="4">
      <t>ヘンサイ</t>
    </rPh>
    <rPh sb="4" eb="5">
      <t>ガク</t>
    </rPh>
    <rPh sb="6" eb="8">
      <t>ニュウリョク</t>
    </rPh>
    <phoneticPr fontId="5"/>
  </si>
  <si>
    <t>車等の維持費を入力</t>
    <rPh sb="0" eb="1">
      <t>クルマ</t>
    </rPh>
    <rPh sb="1" eb="2">
      <t>トウ</t>
    </rPh>
    <rPh sb="3" eb="6">
      <t>イジヒ</t>
    </rPh>
    <rPh sb="7" eb="9">
      <t>ニュウリョク</t>
    </rPh>
    <phoneticPr fontId="5"/>
  </si>
  <si>
    <t>定期的な物を入力</t>
    <rPh sb="0" eb="3">
      <t>テイキテキ</t>
    </rPh>
    <rPh sb="4" eb="5">
      <t>モノ</t>
    </rPh>
    <rPh sb="6" eb="8">
      <t>ニュウリョク</t>
    </rPh>
    <phoneticPr fontId="5"/>
  </si>
  <si>
    <t>保険料を入力</t>
    <rPh sb="0" eb="3">
      <t>ホケンリョウ</t>
    </rPh>
    <rPh sb="4" eb="6">
      <t>ニュウリョク</t>
    </rPh>
    <phoneticPr fontId="5"/>
  </si>
  <si>
    <t>上記以外の金額を入力</t>
    <rPh sb="0" eb="2">
      <t>ジョウキ</t>
    </rPh>
    <rPh sb="2" eb="4">
      <t>イガイ</t>
    </rPh>
    <rPh sb="5" eb="7">
      <t>キンガク</t>
    </rPh>
    <rPh sb="8" eb="10">
      <t>ニュウリョク</t>
    </rPh>
    <phoneticPr fontId="5"/>
  </si>
  <si>
    <t>ライフイベント等の一時支払いを入力</t>
    <rPh sb="7" eb="8">
      <t>トウ</t>
    </rPh>
    <rPh sb="9" eb="11">
      <t>イチジ</t>
    </rPh>
    <rPh sb="11" eb="13">
      <t>シハラ</t>
    </rPh>
    <rPh sb="15" eb="17">
      <t>ニュウリョク</t>
    </rPh>
    <phoneticPr fontId="5"/>
  </si>
  <si>
    <t>初回のみ現在の貯蓄を入力</t>
    <rPh sb="0" eb="2">
      <t>ショカイ</t>
    </rPh>
    <rPh sb="4" eb="6">
      <t>ゲンザイ</t>
    </rPh>
    <rPh sb="7" eb="9">
      <t>チョチク</t>
    </rPh>
    <rPh sb="10" eb="12">
      <t>ニュウリョク</t>
    </rPh>
    <phoneticPr fontId="5"/>
  </si>
  <si>
    <t>※金額に付いては万円単位で入力してください。</t>
    <rPh sb="1" eb="3">
      <t>キンガク</t>
    </rPh>
    <rPh sb="4" eb="5">
      <t>ツ</t>
    </rPh>
    <rPh sb="8" eb="10">
      <t>マンエン</t>
    </rPh>
    <rPh sb="10" eb="12">
      <t>タンイ</t>
    </rPh>
    <rPh sb="13" eb="15">
      <t>ニュウリョク</t>
    </rPh>
    <phoneticPr fontId="5"/>
  </si>
  <si>
    <t>住宅の総額（万円）</t>
    <rPh sb="0" eb="2">
      <t>ジュウタク</t>
    </rPh>
    <rPh sb="3" eb="5">
      <t>ソウガク</t>
    </rPh>
    <rPh sb="6" eb="8">
      <t>マンエン</t>
    </rPh>
    <phoneticPr fontId="5"/>
  </si>
  <si>
    <t>土地の価格（万円）</t>
    <rPh sb="0" eb="2">
      <t>トチ</t>
    </rPh>
    <rPh sb="3" eb="5">
      <t>カカク</t>
    </rPh>
    <rPh sb="6" eb="8">
      <t>マンエン</t>
    </rPh>
    <phoneticPr fontId="5"/>
  </si>
  <si>
    <t>住宅メンテナンス</t>
    <rPh sb="0" eb="2">
      <t>ジュウタク</t>
    </rPh>
    <phoneticPr fontId="1"/>
  </si>
  <si>
    <t>住宅維持経費</t>
    <rPh sb="0" eb="2">
      <t>ジュウタク</t>
    </rPh>
    <rPh sb="2" eb="4">
      <t>イジ</t>
    </rPh>
    <rPh sb="4" eb="6">
      <t>ケイヒ</t>
    </rPh>
    <phoneticPr fontId="1"/>
  </si>
  <si>
    <t>自動入力　固定資産税・メンテナンス費</t>
    <rPh sb="0" eb="2">
      <t>ジドウ</t>
    </rPh>
    <rPh sb="2" eb="4">
      <t>ニュウリョク</t>
    </rPh>
    <rPh sb="5" eb="10">
      <t>コテイシサンゼイ</t>
    </rPh>
    <rPh sb="17" eb="18">
      <t>ヒ</t>
    </rPh>
    <phoneticPr fontId="5"/>
  </si>
  <si>
    <t>額を入力(住宅維持経費に反映)</t>
    <rPh sb="0" eb="1">
      <t>ガク</t>
    </rPh>
    <rPh sb="2" eb="4">
      <t>ニュウリョク</t>
    </rPh>
    <rPh sb="5" eb="7">
      <t>ジュウタク</t>
    </rPh>
    <rPh sb="7" eb="9">
      <t>イジ</t>
    </rPh>
    <rPh sb="9" eb="11">
      <t>ケイヒ</t>
    </rPh>
    <rPh sb="12" eb="14">
      <t>ハンエイ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</si>
</sst>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6" borderId="4" xfId="0" applyFill="1" applyBorder="1">
      <alignment vertical="center"/>
    </xf>
    <xf numFmtId="0" fontId="0" fillId="6" borderId="1" xfId="0" applyFont="1" applyFill="1" applyBorder="1" applyAlignment="1">
      <alignment horizontal="right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Font="1" applyBorder="1" applyProtection="1">
      <alignment vertical="center"/>
      <protection locked="0"/>
    </xf>
    <xf numFmtId="0" fontId="0" fillId="0" borderId="2" xfId="0" applyFont="1" applyBorder="1" applyProtection="1">
      <alignment vertical="center"/>
      <protection locked="0"/>
    </xf>
    <xf numFmtId="0" fontId="0" fillId="0" borderId="3" xfId="0" applyFont="1" applyBorder="1" applyProtection="1">
      <alignment vertical="center"/>
      <protection locked="0"/>
    </xf>
    <xf numFmtId="0" fontId="0" fillId="0" borderId="1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7" xfId="0" applyBorder="1">
      <alignment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6" borderId="6" xfId="0" applyFill="1" applyBorder="1" applyAlignment="1">
      <alignment horizontal="left" vertical="center"/>
    </xf>
    <xf numFmtId="0" fontId="0" fillId="6" borderId="0" xfId="0" applyFill="1" applyAlignment="1">
      <alignment horizontal="left" vertical="center"/>
    </xf>
    <xf numFmtId="1" fontId="0" fillId="6" borderId="4" xfId="0" applyNumberFormat="1" applyFont="1" applyFill="1" applyBorder="1">
      <alignment vertical="center"/>
    </xf>
    <xf numFmtId="1" fontId="0" fillId="6" borderId="3" xfId="0" applyNumberFormat="1" applyFont="1" applyFill="1" applyBorder="1">
      <alignment vertical="center"/>
    </xf>
    <xf numFmtId="1" fontId="0" fillId="0" borderId="1" xfId="0" applyNumberFormat="1" applyFont="1" applyBorder="1" applyProtection="1">
      <alignment vertical="center"/>
      <protection locked="0"/>
    </xf>
    <xf numFmtId="1" fontId="0" fillId="6" borderId="1" xfId="0" applyNumberFormat="1" applyFont="1" applyFill="1" applyBorder="1">
      <alignment vertical="center"/>
    </xf>
    <xf numFmtId="0" fontId="0" fillId="6" borderId="1" xfId="0" applyFont="1" applyFill="1" applyBorder="1" applyProtection="1">
      <alignment vertical="center"/>
    </xf>
    <xf numFmtId="0" fontId="6" fillId="0" borderId="0" xfId="0" applyFont="1" applyProtection="1">
      <alignment vertical="center"/>
      <protection hidden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A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7"/>
  <sheetViews>
    <sheetView workbookViewId="0">
      <selection activeCell="D2" sqref="D2"/>
    </sheetView>
  </sheetViews>
  <sheetFormatPr defaultRowHeight="13.5" x14ac:dyDescent="0.15"/>
  <cols>
    <col min="1" max="1" width="18.625" customWidth="1"/>
    <col min="2" max="2" width="18.25" customWidth="1"/>
    <col min="3" max="3" width="27.375" customWidth="1"/>
  </cols>
  <sheetData>
    <row r="1" spans="1:38" ht="21" customHeight="1" thickTop="1" thickBot="1" x14ac:dyDescent="0.2">
      <c r="A1" s="28" t="s">
        <v>75</v>
      </c>
      <c r="B1" s="30">
        <v>1800</v>
      </c>
      <c r="C1" t="s">
        <v>80</v>
      </c>
      <c r="D1">
        <v>0.8</v>
      </c>
      <c r="E1">
        <f>D1-0.025</f>
        <v>0.77500000000000002</v>
      </c>
      <c r="F1">
        <f t="shared" ref="F1:AA1" si="0">E1-0.025</f>
        <v>0.75</v>
      </c>
      <c r="G1">
        <f t="shared" si="0"/>
        <v>0.72499999999999998</v>
      </c>
      <c r="H1">
        <f t="shared" si="0"/>
        <v>0.7</v>
      </c>
      <c r="I1">
        <f t="shared" si="0"/>
        <v>0.67499999999999993</v>
      </c>
      <c r="J1">
        <f t="shared" si="0"/>
        <v>0.64999999999999991</v>
      </c>
      <c r="K1">
        <f t="shared" si="0"/>
        <v>0.62499999999999989</v>
      </c>
      <c r="L1">
        <f t="shared" si="0"/>
        <v>0.59999999999999987</v>
      </c>
      <c r="M1">
        <f t="shared" si="0"/>
        <v>0.57499999999999984</v>
      </c>
      <c r="N1">
        <f t="shared" si="0"/>
        <v>0.54999999999999982</v>
      </c>
      <c r="O1">
        <f t="shared" si="0"/>
        <v>0.5249999999999998</v>
      </c>
      <c r="P1">
        <f t="shared" si="0"/>
        <v>0.49999999999999978</v>
      </c>
      <c r="Q1">
        <f t="shared" si="0"/>
        <v>0.47499999999999976</v>
      </c>
      <c r="R1">
        <f t="shared" si="0"/>
        <v>0.44999999999999973</v>
      </c>
      <c r="S1">
        <f t="shared" si="0"/>
        <v>0.42499999999999971</v>
      </c>
      <c r="T1">
        <f t="shared" si="0"/>
        <v>0.39999999999999969</v>
      </c>
      <c r="U1">
        <f t="shared" si="0"/>
        <v>0.37499999999999967</v>
      </c>
      <c r="V1">
        <f t="shared" si="0"/>
        <v>0.34999999999999964</v>
      </c>
      <c r="W1">
        <f t="shared" si="0"/>
        <v>0.32499999999999962</v>
      </c>
      <c r="X1">
        <f t="shared" si="0"/>
        <v>0.2999999999999996</v>
      </c>
      <c r="Y1">
        <f t="shared" si="0"/>
        <v>0.27499999999999958</v>
      </c>
      <c r="Z1">
        <f t="shared" si="0"/>
        <v>0.24999999999999958</v>
      </c>
      <c r="AA1">
        <f t="shared" si="0"/>
        <v>0.22499999999999959</v>
      </c>
      <c r="AB1">
        <v>0.2</v>
      </c>
      <c r="AC1">
        <v>0.2</v>
      </c>
      <c r="AD1">
        <v>0.2</v>
      </c>
      <c r="AE1">
        <v>0.2</v>
      </c>
      <c r="AF1">
        <v>0.2</v>
      </c>
      <c r="AG1">
        <v>0.2</v>
      </c>
      <c r="AH1">
        <v>0.2</v>
      </c>
      <c r="AI1">
        <v>0.2</v>
      </c>
      <c r="AJ1">
        <v>0.2</v>
      </c>
      <c r="AK1">
        <v>0.2</v>
      </c>
      <c r="AL1">
        <v>0.2</v>
      </c>
    </row>
    <row r="2" spans="1:38" ht="21" customHeight="1" thickTop="1" thickBot="1" x14ac:dyDescent="0.2">
      <c r="A2" s="28" t="s">
        <v>76</v>
      </c>
      <c r="B2" s="30">
        <v>600</v>
      </c>
      <c r="C2" t="s">
        <v>80</v>
      </c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P2">
        <v>13</v>
      </c>
      <c r="Q2">
        <v>14</v>
      </c>
      <c r="R2">
        <v>15</v>
      </c>
      <c r="S2">
        <v>16</v>
      </c>
      <c r="T2">
        <v>17</v>
      </c>
      <c r="U2">
        <v>18</v>
      </c>
      <c r="V2">
        <v>19</v>
      </c>
      <c r="W2">
        <v>20</v>
      </c>
      <c r="X2">
        <v>21</v>
      </c>
      <c r="Y2">
        <v>22</v>
      </c>
      <c r="Z2">
        <v>23</v>
      </c>
      <c r="AA2">
        <v>24</v>
      </c>
      <c r="AB2">
        <v>25</v>
      </c>
      <c r="AC2">
        <v>26</v>
      </c>
      <c r="AD2">
        <v>27</v>
      </c>
      <c r="AE2">
        <v>28</v>
      </c>
      <c r="AF2">
        <v>29</v>
      </c>
      <c r="AG2">
        <v>30</v>
      </c>
      <c r="AH2">
        <v>31</v>
      </c>
      <c r="AI2">
        <v>32</v>
      </c>
      <c r="AJ2">
        <v>33</v>
      </c>
      <c r="AK2">
        <v>34</v>
      </c>
      <c r="AL2">
        <v>35</v>
      </c>
    </row>
    <row r="3" spans="1:38" ht="14.25" thickTop="1" x14ac:dyDescent="0.15"/>
    <row r="4" spans="1:38" x14ac:dyDescent="0.15">
      <c r="A4" t="s">
        <v>60</v>
      </c>
      <c r="B4" s="21" t="s">
        <v>74</v>
      </c>
    </row>
    <row r="5" spans="1:38" ht="22.5" customHeight="1" x14ac:dyDescent="0.15">
      <c r="A5" s="6" t="s">
        <v>5</v>
      </c>
      <c r="B5" s="31" t="s">
        <v>62</v>
      </c>
      <c r="C5" s="32"/>
    </row>
    <row r="6" spans="1:38" ht="22.5" customHeight="1" x14ac:dyDescent="0.15">
      <c r="A6" s="6" t="s">
        <v>6</v>
      </c>
      <c r="B6" s="31" t="s">
        <v>61</v>
      </c>
      <c r="C6" s="32"/>
    </row>
    <row r="7" spans="1:38" ht="22.5" customHeight="1" x14ac:dyDescent="0.15">
      <c r="A7" s="10" t="s">
        <v>52</v>
      </c>
      <c r="B7" t="s">
        <v>63</v>
      </c>
    </row>
    <row r="8" spans="1:38" ht="22.5" customHeight="1" x14ac:dyDescent="0.15">
      <c r="A8" s="10" t="s">
        <v>53</v>
      </c>
      <c r="B8" t="s">
        <v>63</v>
      </c>
    </row>
    <row r="9" spans="1:38" ht="22.5" customHeight="1" x14ac:dyDescent="0.15">
      <c r="A9" s="10" t="s">
        <v>54</v>
      </c>
      <c r="B9" t="s">
        <v>63</v>
      </c>
    </row>
    <row r="10" spans="1:38" ht="22.5" customHeight="1" x14ac:dyDescent="0.15">
      <c r="A10" s="10" t="s">
        <v>55</v>
      </c>
      <c r="B10" t="s">
        <v>63</v>
      </c>
    </row>
    <row r="11" spans="1:38" ht="22.5" customHeight="1" x14ac:dyDescent="0.15">
      <c r="A11" s="10" t="s">
        <v>56</v>
      </c>
      <c r="B11" t="s">
        <v>63</v>
      </c>
    </row>
    <row r="12" spans="1:38" ht="22.5" customHeight="1" x14ac:dyDescent="0.15">
      <c r="A12" s="14" t="s">
        <v>50</v>
      </c>
      <c r="B12" t="s">
        <v>64</v>
      </c>
    </row>
    <row r="13" spans="1:38" ht="22.5" customHeight="1" x14ac:dyDescent="0.15">
      <c r="A13" s="10" t="s">
        <v>57</v>
      </c>
      <c r="B13" t="s">
        <v>65</v>
      </c>
    </row>
    <row r="14" spans="1:38" ht="22.5" customHeight="1" x14ac:dyDescent="0.15">
      <c r="A14" s="10" t="s">
        <v>58</v>
      </c>
      <c r="B14" t="s">
        <v>65</v>
      </c>
    </row>
    <row r="15" spans="1:38" ht="22.5" customHeight="1" thickBot="1" x14ac:dyDescent="0.2">
      <c r="A15" s="7" t="s">
        <v>7</v>
      </c>
      <c r="B15" t="s">
        <v>65</v>
      </c>
    </row>
    <row r="16" spans="1:38" ht="22.5" customHeight="1" thickBot="1" x14ac:dyDescent="0.2">
      <c r="A16" s="11" t="s">
        <v>32</v>
      </c>
      <c r="B16" s="31" t="s">
        <v>61</v>
      </c>
      <c r="C16" s="32"/>
    </row>
    <row r="17" spans="1:3" ht="22.5" customHeight="1" x14ac:dyDescent="0.15">
      <c r="A17" s="8" t="s">
        <v>8</v>
      </c>
      <c r="B17" t="s">
        <v>66</v>
      </c>
    </row>
    <row r="18" spans="1:3" ht="22.5" customHeight="1" x14ac:dyDescent="0.15">
      <c r="A18" s="5" t="s">
        <v>59</v>
      </c>
      <c r="B18" t="s">
        <v>67</v>
      </c>
    </row>
    <row r="19" spans="1:3" ht="22.5" customHeight="1" x14ac:dyDescent="0.15">
      <c r="A19" s="5" t="s">
        <v>78</v>
      </c>
      <c r="B19" s="31" t="s">
        <v>79</v>
      </c>
      <c r="C19" s="32"/>
    </row>
    <row r="20" spans="1:3" ht="22.5" customHeight="1" x14ac:dyDescent="0.15">
      <c r="A20" s="5" t="s">
        <v>0</v>
      </c>
      <c r="B20" t="s">
        <v>68</v>
      </c>
    </row>
    <row r="21" spans="1:3" ht="22.5" customHeight="1" x14ac:dyDescent="0.15">
      <c r="A21" s="5" t="s">
        <v>1</v>
      </c>
      <c r="B21" t="s">
        <v>69</v>
      </c>
    </row>
    <row r="22" spans="1:3" ht="22.5" customHeight="1" x14ac:dyDescent="0.15">
      <c r="A22" s="5" t="s">
        <v>2</v>
      </c>
      <c r="B22" t="s">
        <v>70</v>
      </c>
    </row>
    <row r="23" spans="1:3" ht="22.5" customHeight="1" x14ac:dyDescent="0.15">
      <c r="A23" s="5" t="s">
        <v>3</v>
      </c>
      <c r="B23" t="s">
        <v>71</v>
      </c>
    </row>
    <row r="24" spans="1:3" ht="22.5" customHeight="1" thickBot="1" x14ac:dyDescent="0.2">
      <c r="A24" s="9" t="s">
        <v>9</v>
      </c>
      <c r="B24" t="s">
        <v>72</v>
      </c>
    </row>
    <row r="25" spans="1:3" ht="22.5" customHeight="1" thickBot="1" x14ac:dyDescent="0.2">
      <c r="A25" s="12" t="s">
        <v>33</v>
      </c>
      <c r="B25" s="31" t="s">
        <v>61</v>
      </c>
      <c r="C25" s="32"/>
    </row>
    <row r="26" spans="1:3" ht="22.5" customHeight="1" x14ac:dyDescent="0.15">
      <c r="A26" s="13" t="s">
        <v>34</v>
      </c>
      <c r="B26" s="31" t="s">
        <v>61</v>
      </c>
      <c r="C26" s="32"/>
    </row>
    <row r="27" spans="1:3" ht="22.5" customHeight="1" x14ac:dyDescent="0.15">
      <c r="A27" s="4" t="s">
        <v>10</v>
      </c>
      <c r="B27" s="31" t="s">
        <v>73</v>
      </c>
      <c r="C27" s="32"/>
    </row>
  </sheetData>
  <sheetProtection sheet="1" objects="1" scenarios="1"/>
  <mergeCells count="7">
    <mergeCell ref="B27:C27"/>
    <mergeCell ref="B19:C19"/>
    <mergeCell ref="B5:C5"/>
    <mergeCell ref="B6:C6"/>
    <mergeCell ref="B16:C16"/>
    <mergeCell ref="B25:C25"/>
    <mergeCell ref="B26:C26"/>
  </mergeCells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34"/>
  <sheetViews>
    <sheetView tabSelected="1" zoomScaleNormal="100" workbookViewId="0">
      <selection activeCell="R17" sqref="R17"/>
    </sheetView>
  </sheetViews>
  <sheetFormatPr defaultColWidth="9" defaultRowHeight="13.5" x14ac:dyDescent="0.15"/>
  <cols>
    <col min="1" max="1" width="16.875" style="2" customWidth="1"/>
    <col min="2" max="22" width="7.5" style="2" customWidth="1"/>
    <col min="23" max="16384" width="9" style="2"/>
  </cols>
  <sheetData>
    <row r="1" spans="1:37" x14ac:dyDescent="0.15">
      <c r="A1" s="2" t="s">
        <v>4</v>
      </c>
      <c r="E1" s="1"/>
      <c r="F1" s="1"/>
      <c r="J1" s="1"/>
      <c r="O1" s="1"/>
      <c r="T1" s="1"/>
    </row>
    <row r="2" spans="1:37" x14ac:dyDescent="0.15">
      <c r="A2" s="2" t="s">
        <v>51</v>
      </c>
      <c r="E2" s="1"/>
      <c r="F2" s="1"/>
      <c r="J2" s="1"/>
      <c r="O2" s="1"/>
      <c r="T2" s="1"/>
    </row>
    <row r="4" spans="1:37" ht="18.75" customHeight="1" x14ac:dyDescent="0.15">
      <c r="A4" s="6" t="s">
        <v>5</v>
      </c>
      <c r="B4" s="27">
        <v>2020</v>
      </c>
      <c r="C4" s="18">
        <f>+B4+1</f>
        <v>2021</v>
      </c>
      <c r="D4" s="18">
        <f>+C4+1</f>
        <v>2022</v>
      </c>
      <c r="E4" s="18">
        <f t="shared" ref="E4:V4" si="0">+D4+1</f>
        <v>2023</v>
      </c>
      <c r="F4" s="18">
        <f t="shared" si="0"/>
        <v>2024</v>
      </c>
      <c r="G4" s="18">
        <f t="shared" si="0"/>
        <v>2025</v>
      </c>
      <c r="H4" s="18">
        <f t="shared" si="0"/>
        <v>2026</v>
      </c>
      <c r="I4" s="18">
        <f t="shared" si="0"/>
        <v>2027</v>
      </c>
      <c r="J4" s="18">
        <f t="shared" si="0"/>
        <v>2028</v>
      </c>
      <c r="K4" s="18">
        <f t="shared" si="0"/>
        <v>2029</v>
      </c>
      <c r="L4" s="18">
        <f t="shared" si="0"/>
        <v>2030</v>
      </c>
      <c r="M4" s="18">
        <f t="shared" si="0"/>
        <v>2031</v>
      </c>
      <c r="N4" s="18">
        <f t="shared" si="0"/>
        <v>2032</v>
      </c>
      <c r="O4" s="18">
        <f t="shared" si="0"/>
        <v>2033</v>
      </c>
      <c r="P4" s="18">
        <f t="shared" si="0"/>
        <v>2034</v>
      </c>
      <c r="Q4" s="18">
        <f t="shared" si="0"/>
        <v>2035</v>
      </c>
      <c r="R4" s="18">
        <f t="shared" si="0"/>
        <v>2036</v>
      </c>
      <c r="S4" s="18">
        <f t="shared" si="0"/>
        <v>2037</v>
      </c>
      <c r="T4" s="18">
        <f t="shared" si="0"/>
        <v>2038</v>
      </c>
      <c r="U4" s="18">
        <f t="shared" si="0"/>
        <v>2039</v>
      </c>
      <c r="V4" s="18">
        <f t="shared" si="0"/>
        <v>2040</v>
      </c>
      <c r="W4" s="18">
        <f t="shared" ref="W4" si="1">+V4+1</f>
        <v>2041</v>
      </c>
      <c r="X4" s="18">
        <f t="shared" ref="X4" si="2">+W4+1</f>
        <v>2042</v>
      </c>
      <c r="Y4" s="18">
        <f t="shared" ref="Y4" si="3">+X4+1</f>
        <v>2043</v>
      </c>
      <c r="Z4" s="18">
        <f t="shared" ref="Z4" si="4">+Y4+1</f>
        <v>2044</v>
      </c>
      <c r="AA4" s="18">
        <f t="shared" ref="AA4" si="5">+Z4+1</f>
        <v>2045</v>
      </c>
      <c r="AB4" s="18">
        <f t="shared" ref="AB4" si="6">+AA4+1</f>
        <v>2046</v>
      </c>
      <c r="AC4" s="18">
        <f t="shared" ref="AC4" si="7">+AB4+1</f>
        <v>2047</v>
      </c>
      <c r="AD4" s="18">
        <f t="shared" ref="AD4" si="8">+AC4+1</f>
        <v>2048</v>
      </c>
      <c r="AE4" s="18">
        <f t="shared" ref="AE4" si="9">+AD4+1</f>
        <v>2049</v>
      </c>
      <c r="AF4" s="18">
        <f t="shared" ref="AF4" si="10">+AE4+1</f>
        <v>2050</v>
      </c>
      <c r="AG4" s="18">
        <f t="shared" ref="AG4" si="11">+AF4+1</f>
        <v>2051</v>
      </c>
      <c r="AH4" s="18">
        <f t="shared" ref="AH4" si="12">+AG4+1</f>
        <v>2052</v>
      </c>
      <c r="AI4" s="18">
        <f t="shared" ref="AI4" si="13">+AH4+1</f>
        <v>2053</v>
      </c>
      <c r="AJ4" s="18">
        <f t="shared" ref="AJ4" si="14">+AI4+1</f>
        <v>2054</v>
      </c>
      <c r="AK4" s="18">
        <f t="shared" ref="AK4" si="15">+AJ4+1</f>
        <v>2055</v>
      </c>
    </row>
    <row r="5" spans="1:37" s="1" customFormat="1" ht="22.5" customHeight="1" x14ac:dyDescent="0.15">
      <c r="A5" s="6" t="s">
        <v>6</v>
      </c>
      <c r="B5" s="19" t="s">
        <v>11</v>
      </c>
      <c r="C5" s="20" t="s">
        <v>12</v>
      </c>
      <c r="D5" s="20" t="s">
        <v>13</v>
      </c>
      <c r="E5" s="20" t="s">
        <v>14</v>
      </c>
      <c r="F5" s="20" t="s">
        <v>15</v>
      </c>
      <c r="G5" s="20" t="s">
        <v>16</v>
      </c>
      <c r="H5" s="20" t="s">
        <v>17</v>
      </c>
      <c r="I5" s="20" t="s">
        <v>18</v>
      </c>
      <c r="J5" s="20" t="s">
        <v>19</v>
      </c>
      <c r="K5" s="20" t="s">
        <v>20</v>
      </c>
      <c r="L5" s="20" t="s">
        <v>21</v>
      </c>
      <c r="M5" s="20" t="s">
        <v>22</v>
      </c>
      <c r="N5" s="20" t="s">
        <v>23</v>
      </c>
      <c r="O5" s="20" t="s">
        <v>24</v>
      </c>
      <c r="P5" s="20" t="s">
        <v>25</v>
      </c>
      <c r="Q5" s="20" t="s">
        <v>26</v>
      </c>
      <c r="R5" s="20" t="s">
        <v>27</v>
      </c>
      <c r="S5" s="20" t="s">
        <v>28</v>
      </c>
      <c r="T5" s="20" t="s">
        <v>29</v>
      </c>
      <c r="U5" s="20" t="s">
        <v>30</v>
      </c>
      <c r="V5" s="20" t="s">
        <v>31</v>
      </c>
      <c r="W5" s="20" t="s">
        <v>35</v>
      </c>
      <c r="X5" s="20" t="s">
        <v>36</v>
      </c>
      <c r="Y5" s="20" t="s">
        <v>37</v>
      </c>
      <c r="Z5" s="20" t="s">
        <v>38</v>
      </c>
      <c r="AA5" s="20" t="s">
        <v>39</v>
      </c>
      <c r="AB5" s="20" t="s">
        <v>40</v>
      </c>
      <c r="AC5" s="20" t="s">
        <v>41</v>
      </c>
      <c r="AD5" s="20" t="s">
        <v>42</v>
      </c>
      <c r="AE5" s="20" t="s">
        <v>43</v>
      </c>
      <c r="AF5" s="20" t="s">
        <v>44</v>
      </c>
      <c r="AG5" s="20" t="s">
        <v>45</v>
      </c>
      <c r="AH5" s="20" t="s">
        <v>46</v>
      </c>
      <c r="AI5" s="20" t="s">
        <v>47</v>
      </c>
      <c r="AJ5" s="20" t="s">
        <v>48</v>
      </c>
      <c r="AK5" s="20" t="s">
        <v>49</v>
      </c>
    </row>
    <row r="6" spans="1:37" ht="22.5" customHeight="1" x14ac:dyDescent="0.15">
      <c r="A6" s="29" t="s">
        <v>52</v>
      </c>
      <c r="B6" s="25">
        <v>0</v>
      </c>
      <c r="C6" s="37">
        <f>+B6+1</f>
        <v>1</v>
      </c>
      <c r="D6" s="37">
        <f t="shared" ref="D6:V6" si="16">+C6+1</f>
        <v>2</v>
      </c>
      <c r="E6" s="37">
        <f t="shared" si="16"/>
        <v>3</v>
      </c>
      <c r="F6" s="37">
        <f t="shared" si="16"/>
        <v>4</v>
      </c>
      <c r="G6" s="37">
        <f t="shared" si="16"/>
        <v>5</v>
      </c>
      <c r="H6" s="37">
        <f t="shared" si="16"/>
        <v>6</v>
      </c>
      <c r="I6" s="37">
        <f t="shared" si="16"/>
        <v>7</v>
      </c>
      <c r="J6" s="37">
        <f t="shared" si="16"/>
        <v>8</v>
      </c>
      <c r="K6" s="37">
        <f t="shared" si="16"/>
        <v>9</v>
      </c>
      <c r="L6" s="37">
        <f t="shared" si="16"/>
        <v>10</v>
      </c>
      <c r="M6" s="37">
        <f t="shared" si="16"/>
        <v>11</v>
      </c>
      <c r="N6" s="37">
        <f t="shared" si="16"/>
        <v>12</v>
      </c>
      <c r="O6" s="37">
        <f t="shared" si="16"/>
        <v>13</v>
      </c>
      <c r="P6" s="37">
        <f t="shared" si="16"/>
        <v>14</v>
      </c>
      <c r="Q6" s="37">
        <f t="shared" si="16"/>
        <v>15</v>
      </c>
      <c r="R6" s="37">
        <f t="shared" si="16"/>
        <v>16</v>
      </c>
      <c r="S6" s="37">
        <f t="shared" si="16"/>
        <v>17</v>
      </c>
      <c r="T6" s="37">
        <f t="shared" si="16"/>
        <v>18</v>
      </c>
      <c r="U6" s="37">
        <f t="shared" si="16"/>
        <v>19</v>
      </c>
      <c r="V6" s="37">
        <f t="shared" si="16"/>
        <v>20</v>
      </c>
      <c r="W6" s="37">
        <f t="shared" ref="W6:W10" si="17">+V6+1</f>
        <v>21</v>
      </c>
      <c r="X6" s="37">
        <f t="shared" ref="X6:X10" si="18">+W6+1</f>
        <v>22</v>
      </c>
      <c r="Y6" s="37">
        <f t="shared" ref="Y6:Y10" si="19">+X6+1</f>
        <v>23</v>
      </c>
      <c r="Z6" s="37">
        <f t="shared" ref="Z6:Z10" si="20">+Y6+1</f>
        <v>24</v>
      </c>
      <c r="AA6" s="37">
        <f t="shared" ref="AA6:AA10" si="21">+Z6+1</f>
        <v>25</v>
      </c>
      <c r="AB6" s="37">
        <f t="shared" ref="AB6:AB10" si="22">+AA6+1</f>
        <v>26</v>
      </c>
      <c r="AC6" s="37">
        <f t="shared" ref="AC6:AC10" si="23">+AB6+1</f>
        <v>27</v>
      </c>
      <c r="AD6" s="37">
        <f t="shared" ref="AD6:AD10" si="24">+AC6+1</f>
        <v>28</v>
      </c>
      <c r="AE6" s="37">
        <f t="shared" ref="AE6:AE10" si="25">+AD6+1</f>
        <v>29</v>
      </c>
      <c r="AF6" s="37">
        <f t="shared" ref="AF6:AF10" si="26">+AE6+1</f>
        <v>30</v>
      </c>
      <c r="AG6" s="37">
        <f t="shared" ref="AG6:AG10" si="27">+AF6+1</f>
        <v>31</v>
      </c>
      <c r="AH6" s="37">
        <f t="shared" ref="AH6:AH10" si="28">+AG6+1</f>
        <v>32</v>
      </c>
      <c r="AI6" s="37">
        <f t="shared" ref="AI6:AI10" si="29">+AH6+1</f>
        <v>33</v>
      </c>
      <c r="AJ6" s="37">
        <f t="shared" ref="AJ6:AJ10" si="30">+AI6+1</f>
        <v>34</v>
      </c>
      <c r="AK6" s="37">
        <f t="shared" ref="AK6:AK10" si="31">+AJ6+1</f>
        <v>35</v>
      </c>
    </row>
    <row r="7" spans="1:37" ht="22.5" customHeight="1" x14ac:dyDescent="0.15">
      <c r="A7" s="29" t="s">
        <v>53</v>
      </c>
      <c r="B7" s="25">
        <v>0</v>
      </c>
      <c r="C7" s="37">
        <f>+B7+1</f>
        <v>1</v>
      </c>
      <c r="D7" s="37">
        <f t="shared" ref="D7:V7" si="32">+C7+1</f>
        <v>2</v>
      </c>
      <c r="E7" s="37">
        <f t="shared" si="32"/>
        <v>3</v>
      </c>
      <c r="F7" s="37">
        <f t="shared" si="32"/>
        <v>4</v>
      </c>
      <c r="G7" s="37">
        <f t="shared" si="32"/>
        <v>5</v>
      </c>
      <c r="H7" s="37">
        <f t="shared" si="32"/>
        <v>6</v>
      </c>
      <c r="I7" s="37">
        <f t="shared" si="32"/>
        <v>7</v>
      </c>
      <c r="J7" s="37">
        <f t="shared" si="32"/>
        <v>8</v>
      </c>
      <c r="K7" s="37">
        <f t="shared" si="32"/>
        <v>9</v>
      </c>
      <c r="L7" s="37">
        <f t="shared" si="32"/>
        <v>10</v>
      </c>
      <c r="M7" s="37">
        <f t="shared" si="32"/>
        <v>11</v>
      </c>
      <c r="N7" s="37">
        <f t="shared" si="32"/>
        <v>12</v>
      </c>
      <c r="O7" s="37">
        <f t="shared" si="32"/>
        <v>13</v>
      </c>
      <c r="P7" s="37">
        <f t="shared" si="32"/>
        <v>14</v>
      </c>
      <c r="Q7" s="37">
        <f t="shared" si="32"/>
        <v>15</v>
      </c>
      <c r="R7" s="37">
        <f t="shared" si="32"/>
        <v>16</v>
      </c>
      <c r="S7" s="37">
        <f t="shared" si="32"/>
        <v>17</v>
      </c>
      <c r="T7" s="37">
        <f t="shared" si="32"/>
        <v>18</v>
      </c>
      <c r="U7" s="37">
        <f t="shared" si="32"/>
        <v>19</v>
      </c>
      <c r="V7" s="37">
        <f t="shared" si="32"/>
        <v>20</v>
      </c>
      <c r="W7" s="37">
        <f t="shared" si="17"/>
        <v>21</v>
      </c>
      <c r="X7" s="37">
        <f t="shared" si="18"/>
        <v>22</v>
      </c>
      <c r="Y7" s="37">
        <f t="shared" si="19"/>
        <v>23</v>
      </c>
      <c r="Z7" s="37">
        <f t="shared" si="20"/>
        <v>24</v>
      </c>
      <c r="AA7" s="37">
        <f t="shared" si="21"/>
        <v>25</v>
      </c>
      <c r="AB7" s="37">
        <f t="shared" si="22"/>
        <v>26</v>
      </c>
      <c r="AC7" s="37">
        <f t="shared" si="23"/>
        <v>27</v>
      </c>
      <c r="AD7" s="37">
        <f t="shared" si="24"/>
        <v>28</v>
      </c>
      <c r="AE7" s="37">
        <f t="shared" si="25"/>
        <v>29</v>
      </c>
      <c r="AF7" s="37">
        <f t="shared" si="26"/>
        <v>30</v>
      </c>
      <c r="AG7" s="37">
        <f t="shared" si="27"/>
        <v>31</v>
      </c>
      <c r="AH7" s="37">
        <f t="shared" si="28"/>
        <v>32</v>
      </c>
      <c r="AI7" s="37">
        <f t="shared" si="29"/>
        <v>33</v>
      </c>
      <c r="AJ7" s="37">
        <f t="shared" si="30"/>
        <v>34</v>
      </c>
      <c r="AK7" s="37">
        <f t="shared" si="31"/>
        <v>35</v>
      </c>
    </row>
    <row r="8" spans="1:37" ht="22.5" customHeight="1" x14ac:dyDescent="0.15">
      <c r="A8" s="29" t="s">
        <v>54</v>
      </c>
      <c r="B8" s="25">
        <v>0</v>
      </c>
      <c r="C8" s="37">
        <f>+B8+1</f>
        <v>1</v>
      </c>
      <c r="D8" s="37">
        <f t="shared" ref="D8:V8" si="33">+C8+1</f>
        <v>2</v>
      </c>
      <c r="E8" s="37">
        <f t="shared" si="33"/>
        <v>3</v>
      </c>
      <c r="F8" s="37">
        <f t="shared" si="33"/>
        <v>4</v>
      </c>
      <c r="G8" s="37">
        <f t="shared" si="33"/>
        <v>5</v>
      </c>
      <c r="H8" s="37">
        <f t="shared" si="33"/>
        <v>6</v>
      </c>
      <c r="I8" s="37">
        <f t="shared" si="33"/>
        <v>7</v>
      </c>
      <c r="J8" s="37">
        <f t="shared" si="33"/>
        <v>8</v>
      </c>
      <c r="K8" s="37">
        <f t="shared" si="33"/>
        <v>9</v>
      </c>
      <c r="L8" s="37">
        <f t="shared" si="33"/>
        <v>10</v>
      </c>
      <c r="M8" s="37">
        <f t="shared" si="33"/>
        <v>11</v>
      </c>
      <c r="N8" s="37">
        <f t="shared" si="33"/>
        <v>12</v>
      </c>
      <c r="O8" s="37">
        <f t="shared" si="33"/>
        <v>13</v>
      </c>
      <c r="P8" s="37">
        <f t="shared" si="33"/>
        <v>14</v>
      </c>
      <c r="Q8" s="37">
        <f t="shared" si="33"/>
        <v>15</v>
      </c>
      <c r="R8" s="37">
        <f t="shared" si="33"/>
        <v>16</v>
      </c>
      <c r="S8" s="37">
        <f t="shared" si="33"/>
        <v>17</v>
      </c>
      <c r="T8" s="37">
        <f t="shared" si="33"/>
        <v>18</v>
      </c>
      <c r="U8" s="37">
        <f t="shared" si="33"/>
        <v>19</v>
      </c>
      <c r="V8" s="37">
        <f t="shared" si="33"/>
        <v>20</v>
      </c>
      <c r="W8" s="37">
        <f t="shared" si="17"/>
        <v>21</v>
      </c>
      <c r="X8" s="37">
        <f t="shared" si="18"/>
        <v>22</v>
      </c>
      <c r="Y8" s="37">
        <f t="shared" si="19"/>
        <v>23</v>
      </c>
      <c r="Z8" s="37">
        <f t="shared" si="20"/>
        <v>24</v>
      </c>
      <c r="AA8" s="37">
        <f t="shared" si="21"/>
        <v>25</v>
      </c>
      <c r="AB8" s="37">
        <f t="shared" si="22"/>
        <v>26</v>
      </c>
      <c r="AC8" s="37">
        <f t="shared" si="23"/>
        <v>27</v>
      </c>
      <c r="AD8" s="37">
        <f t="shared" si="24"/>
        <v>28</v>
      </c>
      <c r="AE8" s="37">
        <f t="shared" si="25"/>
        <v>29</v>
      </c>
      <c r="AF8" s="37">
        <f t="shared" si="26"/>
        <v>30</v>
      </c>
      <c r="AG8" s="37">
        <f t="shared" si="27"/>
        <v>31</v>
      </c>
      <c r="AH8" s="37">
        <f t="shared" si="28"/>
        <v>32</v>
      </c>
      <c r="AI8" s="37">
        <f t="shared" si="29"/>
        <v>33</v>
      </c>
      <c r="AJ8" s="37">
        <f t="shared" si="30"/>
        <v>34</v>
      </c>
      <c r="AK8" s="37">
        <f t="shared" si="31"/>
        <v>35</v>
      </c>
    </row>
    <row r="9" spans="1:37" ht="22.5" customHeight="1" x14ac:dyDescent="0.15">
      <c r="A9" s="29" t="s">
        <v>55</v>
      </c>
      <c r="B9" s="25">
        <v>0</v>
      </c>
      <c r="C9" s="37">
        <f>+B9+1</f>
        <v>1</v>
      </c>
      <c r="D9" s="37">
        <f t="shared" ref="D9:V9" si="34">+C9+1</f>
        <v>2</v>
      </c>
      <c r="E9" s="37">
        <f t="shared" si="34"/>
        <v>3</v>
      </c>
      <c r="F9" s="37">
        <f t="shared" si="34"/>
        <v>4</v>
      </c>
      <c r="G9" s="37">
        <f t="shared" si="34"/>
        <v>5</v>
      </c>
      <c r="H9" s="37">
        <f t="shared" si="34"/>
        <v>6</v>
      </c>
      <c r="I9" s="37">
        <f t="shared" si="34"/>
        <v>7</v>
      </c>
      <c r="J9" s="37">
        <f t="shared" si="34"/>
        <v>8</v>
      </c>
      <c r="K9" s="37">
        <f t="shared" si="34"/>
        <v>9</v>
      </c>
      <c r="L9" s="37">
        <f t="shared" si="34"/>
        <v>10</v>
      </c>
      <c r="M9" s="37">
        <f t="shared" si="34"/>
        <v>11</v>
      </c>
      <c r="N9" s="37">
        <f t="shared" si="34"/>
        <v>12</v>
      </c>
      <c r="O9" s="37">
        <f t="shared" si="34"/>
        <v>13</v>
      </c>
      <c r="P9" s="37">
        <f t="shared" si="34"/>
        <v>14</v>
      </c>
      <c r="Q9" s="37">
        <f t="shared" si="34"/>
        <v>15</v>
      </c>
      <c r="R9" s="37">
        <f t="shared" si="34"/>
        <v>16</v>
      </c>
      <c r="S9" s="37">
        <f t="shared" si="34"/>
        <v>17</v>
      </c>
      <c r="T9" s="37">
        <f t="shared" si="34"/>
        <v>18</v>
      </c>
      <c r="U9" s="37">
        <f t="shared" si="34"/>
        <v>19</v>
      </c>
      <c r="V9" s="37">
        <f t="shared" si="34"/>
        <v>20</v>
      </c>
      <c r="W9" s="37">
        <f t="shared" si="17"/>
        <v>21</v>
      </c>
      <c r="X9" s="37">
        <f t="shared" si="18"/>
        <v>22</v>
      </c>
      <c r="Y9" s="37">
        <f t="shared" si="19"/>
        <v>23</v>
      </c>
      <c r="Z9" s="37">
        <f t="shared" si="20"/>
        <v>24</v>
      </c>
      <c r="AA9" s="37">
        <f t="shared" si="21"/>
        <v>25</v>
      </c>
      <c r="AB9" s="37">
        <f t="shared" si="22"/>
        <v>26</v>
      </c>
      <c r="AC9" s="37">
        <f t="shared" si="23"/>
        <v>27</v>
      </c>
      <c r="AD9" s="37">
        <f t="shared" si="24"/>
        <v>28</v>
      </c>
      <c r="AE9" s="37">
        <f t="shared" si="25"/>
        <v>29</v>
      </c>
      <c r="AF9" s="37">
        <f t="shared" si="26"/>
        <v>30</v>
      </c>
      <c r="AG9" s="37">
        <f t="shared" si="27"/>
        <v>31</v>
      </c>
      <c r="AH9" s="37">
        <f t="shared" si="28"/>
        <v>32</v>
      </c>
      <c r="AI9" s="37">
        <f t="shared" si="29"/>
        <v>33</v>
      </c>
      <c r="AJ9" s="37">
        <f t="shared" si="30"/>
        <v>34</v>
      </c>
      <c r="AK9" s="37">
        <f t="shared" si="31"/>
        <v>35</v>
      </c>
    </row>
    <row r="10" spans="1:37" ht="22.5" customHeight="1" x14ac:dyDescent="0.15">
      <c r="A10" s="29" t="s">
        <v>56</v>
      </c>
      <c r="B10" s="25">
        <v>0</v>
      </c>
      <c r="C10" s="37">
        <f>+B10+1</f>
        <v>1</v>
      </c>
      <c r="D10" s="37">
        <f t="shared" ref="D10:V11" si="35">+C10+1</f>
        <v>2</v>
      </c>
      <c r="E10" s="37">
        <f t="shared" si="35"/>
        <v>3</v>
      </c>
      <c r="F10" s="37">
        <f t="shared" si="35"/>
        <v>4</v>
      </c>
      <c r="G10" s="37">
        <f t="shared" si="35"/>
        <v>5</v>
      </c>
      <c r="H10" s="37">
        <f t="shared" si="35"/>
        <v>6</v>
      </c>
      <c r="I10" s="37">
        <f t="shared" si="35"/>
        <v>7</v>
      </c>
      <c r="J10" s="37">
        <f t="shared" si="35"/>
        <v>8</v>
      </c>
      <c r="K10" s="37">
        <f t="shared" si="35"/>
        <v>9</v>
      </c>
      <c r="L10" s="37">
        <f t="shared" si="35"/>
        <v>10</v>
      </c>
      <c r="M10" s="37">
        <f t="shared" si="35"/>
        <v>11</v>
      </c>
      <c r="N10" s="37">
        <f t="shared" si="35"/>
        <v>12</v>
      </c>
      <c r="O10" s="37">
        <f t="shared" si="35"/>
        <v>13</v>
      </c>
      <c r="P10" s="37">
        <f t="shared" si="35"/>
        <v>14</v>
      </c>
      <c r="Q10" s="37">
        <f t="shared" si="35"/>
        <v>15</v>
      </c>
      <c r="R10" s="37">
        <f t="shared" si="35"/>
        <v>16</v>
      </c>
      <c r="S10" s="37">
        <f t="shared" si="35"/>
        <v>17</v>
      </c>
      <c r="T10" s="37">
        <f t="shared" si="35"/>
        <v>18</v>
      </c>
      <c r="U10" s="37">
        <f t="shared" si="35"/>
        <v>19</v>
      </c>
      <c r="V10" s="37">
        <f t="shared" si="35"/>
        <v>20</v>
      </c>
      <c r="W10" s="37">
        <f t="shared" si="17"/>
        <v>21</v>
      </c>
      <c r="X10" s="37">
        <f t="shared" si="18"/>
        <v>22</v>
      </c>
      <c r="Y10" s="37">
        <f t="shared" si="19"/>
        <v>23</v>
      </c>
      <c r="Z10" s="37">
        <f t="shared" si="20"/>
        <v>24</v>
      </c>
      <c r="AA10" s="37">
        <f t="shared" si="21"/>
        <v>25</v>
      </c>
      <c r="AB10" s="37">
        <f t="shared" si="22"/>
        <v>26</v>
      </c>
      <c r="AC10" s="37">
        <f t="shared" si="23"/>
        <v>27</v>
      </c>
      <c r="AD10" s="37">
        <f t="shared" si="24"/>
        <v>28</v>
      </c>
      <c r="AE10" s="37">
        <f t="shared" si="25"/>
        <v>29</v>
      </c>
      <c r="AF10" s="37">
        <f t="shared" si="26"/>
        <v>30</v>
      </c>
      <c r="AG10" s="37">
        <f t="shared" si="27"/>
        <v>31</v>
      </c>
      <c r="AH10" s="37">
        <f t="shared" si="28"/>
        <v>32</v>
      </c>
      <c r="AI10" s="37">
        <f t="shared" si="29"/>
        <v>33</v>
      </c>
      <c r="AJ10" s="37">
        <f t="shared" si="30"/>
        <v>34</v>
      </c>
      <c r="AK10" s="37">
        <f t="shared" si="31"/>
        <v>35</v>
      </c>
    </row>
    <row r="11" spans="1:37" ht="97.5" customHeight="1" x14ac:dyDescent="0.15">
      <c r="A11" s="14" t="s">
        <v>50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 t="s">
        <v>77</v>
      </c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 t="s">
        <v>77</v>
      </c>
    </row>
    <row r="12" spans="1:37" ht="22.5" customHeight="1" x14ac:dyDescent="0.15">
      <c r="A12" s="29" t="s">
        <v>57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</row>
    <row r="13" spans="1:37" ht="22.5" customHeight="1" x14ac:dyDescent="0.15">
      <c r="A13" s="29" t="s">
        <v>58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</row>
    <row r="14" spans="1:37" ht="22.5" customHeight="1" thickBot="1" x14ac:dyDescent="0.2">
      <c r="A14" s="7" t="s">
        <v>7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</row>
    <row r="15" spans="1:37" ht="22.5" customHeight="1" thickBot="1" x14ac:dyDescent="0.2">
      <c r="A15" s="11" t="s">
        <v>32</v>
      </c>
      <c r="B15" s="17">
        <f>SUM(B12:B14)</f>
        <v>0</v>
      </c>
      <c r="C15" s="17">
        <f t="shared" ref="C15:V15" si="36">SUM(C12:C14)</f>
        <v>0</v>
      </c>
      <c r="D15" s="17">
        <f t="shared" si="36"/>
        <v>0</v>
      </c>
      <c r="E15" s="17">
        <f t="shared" si="36"/>
        <v>0</v>
      </c>
      <c r="F15" s="17">
        <f t="shared" si="36"/>
        <v>0</v>
      </c>
      <c r="G15" s="17">
        <f t="shared" si="36"/>
        <v>0</v>
      </c>
      <c r="H15" s="17">
        <f t="shared" si="36"/>
        <v>0</v>
      </c>
      <c r="I15" s="17">
        <f t="shared" si="36"/>
        <v>0</v>
      </c>
      <c r="J15" s="17">
        <f t="shared" si="36"/>
        <v>0</v>
      </c>
      <c r="K15" s="17">
        <f t="shared" si="36"/>
        <v>0</v>
      </c>
      <c r="L15" s="17">
        <f t="shared" si="36"/>
        <v>0</v>
      </c>
      <c r="M15" s="17">
        <f t="shared" si="36"/>
        <v>0</v>
      </c>
      <c r="N15" s="17">
        <f t="shared" si="36"/>
        <v>0</v>
      </c>
      <c r="O15" s="17">
        <f t="shared" si="36"/>
        <v>0</v>
      </c>
      <c r="P15" s="17">
        <f t="shared" si="36"/>
        <v>0</v>
      </c>
      <c r="Q15" s="17">
        <f t="shared" si="36"/>
        <v>0</v>
      </c>
      <c r="R15" s="17">
        <f t="shared" si="36"/>
        <v>0</v>
      </c>
      <c r="S15" s="17">
        <f t="shared" si="36"/>
        <v>0</v>
      </c>
      <c r="T15" s="17">
        <f t="shared" si="36"/>
        <v>0</v>
      </c>
      <c r="U15" s="17">
        <f t="shared" si="36"/>
        <v>0</v>
      </c>
      <c r="V15" s="17">
        <f t="shared" si="36"/>
        <v>0</v>
      </c>
      <c r="W15" s="17">
        <f t="shared" ref="W15:AI15" si="37">SUM(W12:W14)</f>
        <v>0</v>
      </c>
      <c r="X15" s="17">
        <f t="shared" si="37"/>
        <v>0</v>
      </c>
      <c r="Y15" s="17">
        <f t="shared" si="37"/>
        <v>0</v>
      </c>
      <c r="Z15" s="17">
        <f t="shared" si="37"/>
        <v>0</v>
      </c>
      <c r="AA15" s="17">
        <f t="shared" si="37"/>
        <v>0</v>
      </c>
      <c r="AB15" s="17">
        <f t="shared" si="37"/>
        <v>0</v>
      </c>
      <c r="AC15" s="17">
        <f t="shared" si="37"/>
        <v>0</v>
      </c>
      <c r="AD15" s="17">
        <f t="shared" si="37"/>
        <v>0</v>
      </c>
      <c r="AE15" s="17">
        <f t="shared" si="37"/>
        <v>0</v>
      </c>
      <c r="AF15" s="17">
        <f t="shared" si="37"/>
        <v>0</v>
      </c>
      <c r="AG15" s="17">
        <f t="shared" si="37"/>
        <v>0</v>
      </c>
      <c r="AH15" s="17">
        <f t="shared" si="37"/>
        <v>0</v>
      </c>
      <c r="AI15" s="17">
        <f t="shared" si="37"/>
        <v>0</v>
      </c>
      <c r="AJ15" s="17">
        <f t="shared" ref="AJ15:AK15" si="38">SUM(AJ12:AJ14)</f>
        <v>0</v>
      </c>
      <c r="AK15" s="17">
        <f t="shared" si="38"/>
        <v>0</v>
      </c>
    </row>
    <row r="16" spans="1:37" ht="22.5" customHeight="1" x14ac:dyDescent="0.15">
      <c r="A16" s="8" t="s">
        <v>8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</row>
    <row r="17" spans="1:37" ht="22.5" customHeight="1" x14ac:dyDescent="0.15">
      <c r="A17" s="5" t="s">
        <v>59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</row>
    <row r="18" spans="1:37" ht="22.5" customHeight="1" x14ac:dyDescent="0.15">
      <c r="A18" s="5" t="s">
        <v>78</v>
      </c>
      <c r="B18" s="36">
        <f>B34</f>
        <v>17.100000000000001</v>
      </c>
      <c r="C18" s="36">
        <f t="shared" ref="C18:AK18" si="39">C34</f>
        <v>16</v>
      </c>
      <c r="D18" s="36">
        <f t="shared" si="39"/>
        <v>15.550000000000002</v>
      </c>
      <c r="E18" s="36">
        <f t="shared" si="39"/>
        <v>15.100000000000001</v>
      </c>
      <c r="F18" s="36">
        <f t="shared" si="39"/>
        <v>23.785</v>
      </c>
      <c r="G18" s="36">
        <f t="shared" si="39"/>
        <v>23.02</v>
      </c>
      <c r="H18" s="36">
        <f t="shared" si="39"/>
        <v>22.254999999999999</v>
      </c>
      <c r="I18" s="36">
        <f t="shared" si="39"/>
        <v>21.49</v>
      </c>
      <c r="J18" s="36">
        <f t="shared" si="39"/>
        <v>20.724999999999998</v>
      </c>
      <c r="K18" s="36">
        <f t="shared" si="39"/>
        <v>19.959999999999994</v>
      </c>
      <c r="L18" s="36">
        <f t="shared" si="39"/>
        <v>19.194999999999997</v>
      </c>
      <c r="M18" s="36">
        <f t="shared" si="39"/>
        <v>18.429999999999996</v>
      </c>
      <c r="N18" s="36">
        <f t="shared" si="39"/>
        <v>17.664999999999996</v>
      </c>
      <c r="O18" s="36">
        <f t="shared" si="39"/>
        <v>16.899999999999995</v>
      </c>
      <c r="P18" s="36">
        <f t="shared" si="39"/>
        <v>16.134999999999991</v>
      </c>
      <c r="Q18" s="36">
        <f t="shared" si="39"/>
        <v>15.369999999999994</v>
      </c>
      <c r="R18" s="36">
        <f t="shared" si="39"/>
        <v>14.60499999999999</v>
      </c>
      <c r="S18" s="36">
        <f t="shared" si="39"/>
        <v>157.84</v>
      </c>
      <c r="T18" s="36">
        <f t="shared" si="39"/>
        <v>13.074999999999992</v>
      </c>
      <c r="U18" s="36">
        <f t="shared" si="39"/>
        <v>12.30999999999999</v>
      </c>
      <c r="V18" s="36">
        <f t="shared" si="39"/>
        <v>11.544999999999991</v>
      </c>
      <c r="W18" s="36">
        <f t="shared" si="39"/>
        <v>10.779999999999987</v>
      </c>
      <c r="X18" s="36">
        <f t="shared" si="39"/>
        <v>10.014999999999988</v>
      </c>
      <c r="Y18" s="36">
        <f t="shared" si="39"/>
        <v>9.2499999999999876</v>
      </c>
      <c r="Z18" s="36">
        <f t="shared" si="39"/>
        <v>8.484999999999987</v>
      </c>
      <c r="AA18" s="36">
        <f t="shared" si="39"/>
        <v>7.7200000000000006</v>
      </c>
      <c r="AB18" s="36">
        <f t="shared" si="39"/>
        <v>7.7200000000000006</v>
      </c>
      <c r="AC18" s="36">
        <f t="shared" si="39"/>
        <v>7.7200000000000006</v>
      </c>
      <c r="AD18" s="36">
        <f t="shared" si="39"/>
        <v>7.7200000000000006</v>
      </c>
      <c r="AE18" s="36">
        <f t="shared" si="39"/>
        <v>7.7200000000000006</v>
      </c>
      <c r="AF18" s="36">
        <f t="shared" si="39"/>
        <v>7.7200000000000006</v>
      </c>
      <c r="AG18" s="36">
        <f t="shared" si="39"/>
        <v>7.7200000000000006</v>
      </c>
      <c r="AH18" s="36">
        <f t="shared" si="39"/>
        <v>7.7200000000000006</v>
      </c>
      <c r="AI18" s="36">
        <f t="shared" si="39"/>
        <v>7.7200000000000006</v>
      </c>
      <c r="AJ18" s="36">
        <f t="shared" si="39"/>
        <v>7.7200000000000006</v>
      </c>
      <c r="AK18" s="36">
        <f t="shared" si="39"/>
        <v>187.72</v>
      </c>
    </row>
    <row r="19" spans="1:37" ht="22.5" customHeight="1" x14ac:dyDescent="0.15">
      <c r="A19" s="5" t="s">
        <v>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</row>
    <row r="20" spans="1:37" ht="22.5" customHeight="1" x14ac:dyDescent="0.15">
      <c r="A20" s="5" t="s">
        <v>1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</row>
    <row r="21" spans="1:37" ht="22.5" customHeight="1" x14ac:dyDescent="0.15">
      <c r="A21" s="5" t="s">
        <v>2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</row>
    <row r="22" spans="1:37" ht="22.5" customHeight="1" x14ac:dyDescent="0.15">
      <c r="A22" s="5" t="s">
        <v>3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</row>
    <row r="23" spans="1:37" ht="22.5" customHeight="1" thickBot="1" x14ac:dyDescent="0.2">
      <c r="A23" s="9" t="s">
        <v>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</row>
    <row r="24" spans="1:37" ht="22.5" customHeight="1" thickBot="1" x14ac:dyDescent="0.2">
      <c r="A24" s="12" t="s">
        <v>33</v>
      </c>
      <c r="B24" s="33">
        <f>SUM(B16:B23)</f>
        <v>17.100000000000001</v>
      </c>
      <c r="C24" s="33">
        <f t="shared" ref="C24:V24" si="40">SUM(C16:C23)</f>
        <v>16</v>
      </c>
      <c r="D24" s="33">
        <f t="shared" si="40"/>
        <v>15.550000000000002</v>
      </c>
      <c r="E24" s="33">
        <f t="shared" si="40"/>
        <v>15.100000000000001</v>
      </c>
      <c r="F24" s="33">
        <f t="shared" si="40"/>
        <v>23.785</v>
      </c>
      <c r="G24" s="33">
        <f t="shared" si="40"/>
        <v>23.02</v>
      </c>
      <c r="H24" s="33">
        <f t="shared" si="40"/>
        <v>22.254999999999999</v>
      </c>
      <c r="I24" s="33">
        <f t="shared" si="40"/>
        <v>21.49</v>
      </c>
      <c r="J24" s="33">
        <f t="shared" si="40"/>
        <v>20.724999999999998</v>
      </c>
      <c r="K24" s="33">
        <f t="shared" si="40"/>
        <v>19.959999999999994</v>
      </c>
      <c r="L24" s="33">
        <f t="shared" si="40"/>
        <v>19.194999999999997</v>
      </c>
      <c r="M24" s="33">
        <f t="shared" si="40"/>
        <v>18.429999999999996</v>
      </c>
      <c r="N24" s="33">
        <f t="shared" si="40"/>
        <v>17.664999999999996</v>
      </c>
      <c r="O24" s="33">
        <f t="shared" si="40"/>
        <v>16.899999999999995</v>
      </c>
      <c r="P24" s="33">
        <f t="shared" si="40"/>
        <v>16.134999999999991</v>
      </c>
      <c r="Q24" s="33">
        <f t="shared" si="40"/>
        <v>15.369999999999994</v>
      </c>
      <c r="R24" s="33">
        <f t="shared" si="40"/>
        <v>14.60499999999999</v>
      </c>
      <c r="S24" s="33">
        <f t="shared" si="40"/>
        <v>157.84</v>
      </c>
      <c r="T24" s="33">
        <f t="shared" si="40"/>
        <v>13.074999999999992</v>
      </c>
      <c r="U24" s="33">
        <f t="shared" si="40"/>
        <v>12.30999999999999</v>
      </c>
      <c r="V24" s="33">
        <f t="shared" si="40"/>
        <v>11.544999999999991</v>
      </c>
      <c r="W24" s="33">
        <f t="shared" ref="W24:AI24" si="41">SUM(W16:W23)</f>
        <v>10.779999999999987</v>
      </c>
      <c r="X24" s="33">
        <f t="shared" si="41"/>
        <v>10.014999999999988</v>
      </c>
      <c r="Y24" s="33">
        <f t="shared" si="41"/>
        <v>9.2499999999999876</v>
      </c>
      <c r="Z24" s="33">
        <f t="shared" si="41"/>
        <v>8.484999999999987</v>
      </c>
      <c r="AA24" s="33">
        <f t="shared" si="41"/>
        <v>7.7200000000000006</v>
      </c>
      <c r="AB24" s="33">
        <f t="shared" si="41"/>
        <v>7.7200000000000006</v>
      </c>
      <c r="AC24" s="33">
        <f t="shared" si="41"/>
        <v>7.7200000000000006</v>
      </c>
      <c r="AD24" s="33">
        <f t="shared" si="41"/>
        <v>7.7200000000000006</v>
      </c>
      <c r="AE24" s="33">
        <f t="shared" si="41"/>
        <v>7.7200000000000006</v>
      </c>
      <c r="AF24" s="33">
        <f t="shared" si="41"/>
        <v>7.7200000000000006</v>
      </c>
      <c r="AG24" s="33">
        <f t="shared" si="41"/>
        <v>7.7200000000000006</v>
      </c>
      <c r="AH24" s="33">
        <f t="shared" si="41"/>
        <v>7.7200000000000006</v>
      </c>
      <c r="AI24" s="33">
        <f t="shared" si="41"/>
        <v>7.7200000000000006</v>
      </c>
      <c r="AJ24" s="33">
        <f t="shared" ref="AJ24:AK24" si="42">SUM(AJ16:AJ23)</f>
        <v>7.7200000000000006</v>
      </c>
      <c r="AK24" s="33">
        <f t="shared" si="42"/>
        <v>187.72</v>
      </c>
    </row>
    <row r="25" spans="1:37" ht="22.5" customHeight="1" x14ac:dyDescent="0.15">
      <c r="A25" s="13" t="s">
        <v>34</v>
      </c>
      <c r="B25" s="34">
        <f>+B15-B24</f>
        <v>-17.100000000000001</v>
      </c>
      <c r="C25" s="34">
        <f t="shared" ref="C25:V25" si="43">+C15-C24</f>
        <v>-16</v>
      </c>
      <c r="D25" s="34">
        <f t="shared" si="43"/>
        <v>-15.550000000000002</v>
      </c>
      <c r="E25" s="34">
        <f t="shared" si="43"/>
        <v>-15.100000000000001</v>
      </c>
      <c r="F25" s="34">
        <f t="shared" si="43"/>
        <v>-23.785</v>
      </c>
      <c r="G25" s="34">
        <f t="shared" si="43"/>
        <v>-23.02</v>
      </c>
      <c r="H25" s="34">
        <f t="shared" si="43"/>
        <v>-22.254999999999999</v>
      </c>
      <c r="I25" s="34">
        <f t="shared" si="43"/>
        <v>-21.49</v>
      </c>
      <c r="J25" s="34">
        <f t="shared" si="43"/>
        <v>-20.724999999999998</v>
      </c>
      <c r="K25" s="34">
        <f t="shared" si="43"/>
        <v>-19.959999999999994</v>
      </c>
      <c r="L25" s="34">
        <f t="shared" si="43"/>
        <v>-19.194999999999997</v>
      </c>
      <c r="M25" s="34">
        <f t="shared" si="43"/>
        <v>-18.429999999999996</v>
      </c>
      <c r="N25" s="34">
        <f t="shared" si="43"/>
        <v>-17.664999999999996</v>
      </c>
      <c r="O25" s="34">
        <f t="shared" si="43"/>
        <v>-16.899999999999995</v>
      </c>
      <c r="P25" s="34">
        <f t="shared" si="43"/>
        <v>-16.134999999999991</v>
      </c>
      <c r="Q25" s="34">
        <f t="shared" si="43"/>
        <v>-15.369999999999994</v>
      </c>
      <c r="R25" s="34">
        <f t="shared" si="43"/>
        <v>-14.60499999999999</v>
      </c>
      <c r="S25" s="34">
        <f t="shared" si="43"/>
        <v>-157.84</v>
      </c>
      <c r="T25" s="34">
        <f t="shared" si="43"/>
        <v>-13.074999999999992</v>
      </c>
      <c r="U25" s="34">
        <f t="shared" si="43"/>
        <v>-12.30999999999999</v>
      </c>
      <c r="V25" s="34">
        <f t="shared" si="43"/>
        <v>-11.544999999999991</v>
      </c>
      <c r="W25" s="34">
        <f t="shared" ref="W25:AI25" si="44">+W15-W24</f>
        <v>-10.779999999999987</v>
      </c>
      <c r="X25" s="34">
        <f t="shared" si="44"/>
        <v>-10.014999999999988</v>
      </c>
      <c r="Y25" s="34">
        <f t="shared" si="44"/>
        <v>-9.2499999999999876</v>
      </c>
      <c r="Z25" s="34">
        <f t="shared" si="44"/>
        <v>-8.484999999999987</v>
      </c>
      <c r="AA25" s="34">
        <f t="shared" si="44"/>
        <v>-7.7200000000000006</v>
      </c>
      <c r="AB25" s="34">
        <f t="shared" si="44"/>
        <v>-7.7200000000000006</v>
      </c>
      <c r="AC25" s="34">
        <f t="shared" si="44"/>
        <v>-7.7200000000000006</v>
      </c>
      <c r="AD25" s="34">
        <f t="shared" si="44"/>
        <v>-7.7200000000000006</v>
      </c>
      <c r="AE25" s="34">
        <f t="shared" si="44"/>
        <v>-7.7200000000000006</v>
      </c>
      <c r="AF25" s="34">
        <f t="shared" si="44"/>
        <v>-7.7200000000000006</v>
      </c>
      <c r="AG25" s="34">
        <f t="shared" si="44"/>
        <v>-7.7200000000000006</v>
      </c>
      <c r="AH25" s="34">
        <f t="shared" si="44"/>
        <v>-7.7200000000000006</v>
      </c>
      <c r="AI25" s="34">
        <f t="shared" si="44"/>
        <v>-7.7200000000000006</v>
      </c>
      <c r="AJ25" s="34">
        <f t="shared" ref="AJ25:AK25" si="45">+AJ15-AJ24</f>
        <v>-7.7200000000000006</v>
      </c>
      <c r="AK25" s="34">
        <f t="shared" si="45"/>
        <v>-187.72</v>
      </c>
    </row>
    <row r="26" spans="1:37" ht="22.5" customHeight="1" x14ac:dyDescent="0.15">
      <c r="A26" s="4" t="s">
        <v>10</v>
      </c>
      <c r="B26" s="35">
        <v>100</v>
      </c>
      <c r="C26" s="36">
        <f>+B26+C25</f>
        <v>84</v>
      </c>
      <c r="D26" s="36">
        <f t="shared" ref="D26:V26" si="46">+C26+D25</f>
        <v>68.45</v>
      </c>
      <c r="E26" s="36">
        <f t="shared" si="46"/>
        <v>53.35</v>
      </c>
      <c r="F26" s="36">
        <f t="shared" si="46"/>
        <v>29.565000000000001</v>
      </c>
      <c r="G26" s="36">
        <f t="shared" si="46"/>
        <v>6.5450000000000017</v>
      </c>
      <c r="H26" s="36">
        <f t="shared" si="46"/>
        <v>-15.709999999999997</v>
      </c>
      <c r="I26" s="36">
        <f t="shared" si="46"/>
        <v>-37.199999999999996</v>
      </c>
      <c r="J26" s="36">
        <f t="shared" si="46"/>
        <v>-57.924999999999997</v>
      </c>
      <c r="K26" s="36">
        <f t="shared" si="46"/>
        <v>-77.884999999999991</v>
      </c>
      <c r="L26" s="36">
        <f t="shared" si="46"/>
        <v>-97.079999999999984</v>
      </c>
      <c r="M26" s="36">
        <f t="shared" si="46"/>
        <v>-115.50999999999998</v>
      </c>
      <c r="N26" s="36">
        <f t="shared" si="46"/>
        <v>-133.17499999999998</v>
      </c>
      <c r="O26" s="36">
        <f t="shared" si="46"/>
        <v>-150.07499999999999</v>
      </c>
      <c r="P26" s="36">
        <f t="shared" si="46"/>
        <v>-166.20999999999998</v>
      </c>
      <c r="Q26" s="36">
        <f t="shared" si="46"/>
        <v>-181.57999999999998</v>
      </c>
      <c r="R26" s="36">
        <f t="shared" si="46"/>
        <v>-196.18499999999997</v>
      </c>
      <c r="S26" s="36">
        <f t="shared" si="46"/>
        <v>-354.02499999999998</v>
      </c>
      <c r="T26" s="36">
        <f t="shared" si="46"/>
        <v>-367.09999999999997</v>
      </c>
      <c r="U26" s="36">
        <f t="shared" si="46"/>
        <v>-379.40999999999997</v>
      </c>
      <c r="V26" s="36">
        <f t="shared" si="46"/>
        <v>-390.95499999999998</v>
      </c>
      <c r="W26" s="36">
        <f t="shared" ref="W26" si="47">+V26+W25</f>
        <v>-401.73499999999996</v>
      </c>
      <c r="X26" s="36">
        <f t="shared" ref="X26" si="48">+W26+X25</f>
        <v>-411.74999999999994</v>
      </c>
      <c r="Y26" s="36">
        <f t="shared" ref="Y26" si="49">+X26+Y25</f>
        <v>-420.99999999999994</v>
      </c>
      <c r="Z26" s="36">
        <f t="shared" ref="Z26" si="50">+Y26+Z25</f>
        <v>-429.48499999999996</v>
      </c>
      <c r="AA26" s="36">
        <f t="shared" ref="AA26" si="51">+Z26+AA25</f>
        <v>-437.20499999999998</v>
      </c>
      <c r="AB26" s="36">
        <f t="shared" ref="AB26" si="52">+AA26+AB25</f>
        <v>-444.92500000000001</v>
      </c>
      <c r="AC26" s="36">
        <f t="shared" ref="AC26" si="53">+AB26+AC25</f>
        <v>-452.64500000000004</v>
      </c>
      <c r="AD26" s="36">
        <f t="shared" ref="AD26" si="54">+AC26+AD25</f>
        <v>-460.36500000000007</v>
      </c>
      <c r="AE26" s="36">
        <f t="shared" ref="AE26" si="55">+AD26+AE25</f>
        <v>-468.08500000000009</v>
      </c>
      <c r="AF26" s="36">
        <f t="shared" ref="AF26" si="56">+AE26+AF25</f>
        <v>-475.80500000000012</v>
      </c>
      <c r="AG26" s="36">
        <f t="shared" ref="AG26" si="57">+AF26+AG25</f>
        <v>-483.52500000000015</v>
      </c>
      <c r="AH26" s="36">
        <f t="shared" ref="AH26" si="58">+AG26+AH25</f>
        <v>-491.24500000000018</v>
      </c>
      <c r="AI26" s="36">
        <f t="shared" ref="AI26" si="59">+AH26+AI25</f>
        <v>-498.9650000000002</v>
      </c>
      <c r="AJ26" s="36">
        <f t="shared" ref="AJ26" si="60">+AI26+AJ25</f>
        <v>-506.68500000000023</v>
      </c>
      <c r="AK26" s="36">
        <f t="shared" ref="AK26" si="61">+AJ26+AK25</f>
        <v>-694.4050000000002</v>
      </c>
    </row>
    <row r="27" spans="1:37" x14ac:dyDescent="0.15">
      <c r="B27" s="15"/>
      <c r="C27" s="16"/>
      <c r="D27" s="16"/>
      <c r="E27" s="16"/>
    </row>
    <row r="28" spans="1:37" x14ac:dyDescent="0.15">
      <c r="A28" s="3"/>
    </row>
    <row r="29" spans="1:37" x14ac:dyDescent="0.15">
      <c r="A29" s="38"/>
      <c r="B29" s="38">
        <f>(住宅の総額-1200)*0.03*0.8</f>
        <v>14.4</v>
      </c>
      <c r="C29" s="38">
        <f>住宅の総額*0.014*基本データ・入力説明!D1/2</f>
        <v>10.08</v>
      </c>
      <c r="D29" s="38">
        <f>住宅の総額*0.014*基本データ・入力説明!E1/2</f>
        <v>9.7650000000000006</v>
      </c>
      <c r="E29" s="38">
        <f>住宅の総額*0.014*基本データ・入力説明!F1/2</f>
        <v>9.4499999999999993</v>
      </c>
      <c r="F29" s="38">
        <f>住宅の総額*0.014*基本データ・入力説明!G1</f>
        <v>18.27</v>
      </c>
      <c r="G29" s="38">
        <f>住宅の総額*0.014*基本データ・入力説明!H1</f>
        <v>17.639999999999997</v>
      </c>
      <c r="H29" s="38">
        <f>住宅の総額*0.014*基本データ・入力説明!I1</f>
        <v>17.009999999999998</v>
      </c>
      <c r="I29" s="38">
        <f>住宅の総額*0.014*基本データ・入力説明!J1</f>
        <v>16.38</v>
      </c>
      <c r="J29" s="38">
        <f>住宅の総額*0.014*基本データ・入力説明!K1</f>
        <v>15.749999999999996</v>
      </c>
      <c r="K29" s="38">
        <f>住宅の総額*0.014*基本データ・入力説明!L1</f>
        <v>15.119999999999996</v>
      </c>
      <c r="L29" s="38">
        <f>住宅の総額*0.014*基本データ・入力説明!M1</f>
        <v>14.489999999999995</v>
      </c>
      <c r="M29" s="38">
        <f>住宅の総額*0.014*基本データ・入力説明!N1</f>
        <v>13.859999999999996</v>
      </c>
      <c r="N29" s="38">
        <f>住宅の総額*0.014*基本データ・入力説明!O1</f>
        <v>13.229999999999995</v>
      </c>
      <c r="O29" s="38">
        <f>住宅の総額*0.014*基本データ・入力説明!P1</f>
        <v>12.599999999999994</v>
      </c>
      <c r="P29" s="38">
        <f>住宅の総額*0.014*基本データ・入力説明!Q1</f>
        <v>11.969999999999994</v>
      </c>
      <c r="Q29" s="38">
        <f>住宅の総額*0.014*基本データ・入力説明!R1</f>
        <v>11.339999999999993</v>
      </c>
      <c r="R29" s="38">
        <f>住宅の総額*0.014*基本データ・入力説明!S1</f>
        <v>10.709999999999992</v>
      </c>
      <c r="S29" s="38">
        <f>住宅の総額*0.014*基本データ・入力説明!T1</f>
        <v>10.079999999999991</v>
      </c>
      <c r="T29" s="38">
        <f>住宅の総額*0.014*基本データ・入力説明!U1</f>
        <v>9.4499999999999922</v>
      </c>
      <c r="U29" s="38">
        <f>住宅の総額*0.014*基本データ・入力説明!V1</f>
        <v>8.8199999999999914</v>
      </c>
      <c r="V29" s="38">
        <f>住宅の総額*0.014*基本データ・入力説明!W1</f>
        <v>8.1899999999999906</v>
      </c>
      <c r="W29" s="38">
        <f>住宅の総額*0.014*基本データ・入力説明!X1</f>
        <v>7.5599999999999898</v>
      </c>
      <c r="X29" s="38">
        <f>住宅の総額*0.014*基本データ・入力説明!Y1</f>
        <v>6.9299999999999891</v>
      </c>
      <c r="Y29" s="38">
        <f>住宅の総額*0.014*基本データ・入力説明!Z1</f>
        <v>6.2999999999999892</v>
      </c>
      <c r="Z29" s="38">
        <f>住宅の総額*0.014*基本データ・入力説明!AA1</f>
        <v>5.6699999999999893</v>
      </c>
      <c r="AA29" s="38">
        <f>住宅の総額*0.014*基本データ・入力説明!AB1</f>
        <v>5.04</v>
      </c>
      <c r="AB29" s="38">
        <f>住宅の総額*0.014*基本データ・入力説明!AC1</f>
        <v>5.04</v>
      </c>
      <c r="AC29" s="38">
        <f>住宅の総額*0.014*基本データ・入力説明!AD1</f>
        <v>5.04</v>
      </c>
      <c r="AD29" s="38">
        <f>住宅の総額*0.014*基本データ・入力説明!AE1</f>
        <v>5.04</v>
      </c>
      <c r="AE29" s="38">
        <f>住宅の総額*0.014*基本データ・入力説明!AF1</f>
        <v>5.04</v>
      </c>
      <c r="AF29" s="38">
        <f>住宅の総額*0.014*基本データ・入力説明!AG1</f>
        <v>5.04</v>
      </c>
      <c r="AG29" s="38">
        <f>住宅の総額*0.014*基本データ・入力説明!AH1</f>
        <v>5.04</v>
      </c>
      <c r="AH29" s="38">
        <f>住宅の総額*0.014*基本データ・入力説明!AI1</f>
        <v>5.04</v>
      </c>
      <c r="AI29" s="38">
        <f>住宅の総額*0.014*基本データ・入力説明!AJ1</f>
        <v>5.04</v>
      </c>
      <c r="AJ29" s="38">
        <f>住宅の総額*0.014*基本データ・入力説明!AK1</f>
        <v>5.04</v>
      </c>
      <c r="AK29" s="38">
        <f>住宅の総額*0.014*基本データ・入力説明!AL1</f>
        <v>5.04</v>
      </c>
    </row>
    <row r="30" spans="1:37" x14ac:dyDescent="0.15">
      <c r="A30" s="38"/>
      <c r="B30" s="38">
        <f>(土地の価格*0.8/2*0.03)-4.5</f>
        <v>2.6999999999999993</v>
      </c>
      <c r="C30" s="38">
        <f>土地の価格*0.014/6*0.8</f>
        <v>1.1200000000000001</v>
      </c>
      <c r="D30" s="38">
        <f>土地の価格*0.014/6*0.8</f>
        <v>1.1200000000000001</v>
      </c>
      <c r="E30" s="38">
        <f>土地の価格*0.014/6*0.8</f>
        <v>1.1200000000000001</v>
      </c>
      <c r="F30" s="38">
        <f>土地の価格*0.014/6*0.8</f>
        <v>1.1200000000000001</v>
      </c>
      <c r="G30" s="38">
        <f>土地の価格*0.014/6*0.8</f>
        <v>1.1200000000000001</v>
      </c>
      <c r="H30" s="38">
        <f>土地の価格*0.014/6*0.8</f>
        <v>1.1200000000000001</v>
      </c>
      <c r="I30" s="38">
        <f>土地の価格*0.014/6*0.8</f>
        <v>1.1200000000000001</v>
      </c>
      <c r="J30" s="38">
        <f>土地の価格*0.014/6*0.8</f>
        <v>1.1200000000000001</v>
      </c>
      <c r="K30" s="38">
        <f>土地の価格*0.014/6*0.8</f>
        <v>1.1200000000000001</v>
      </c>
      <c r="L30" s="38">
        <f>土地の価格*0.014/6*0.8</f>
        <v>1.1200000000000001</v>
      </c>
      <c r="M30" s="38">
        <f>土地の価格*0.014/6*0.8</f>
        <v>1.1200000000000001</v>
      </c>
      <c r="N30" s="38">
        <f>土地の価格*0.014/6*0.8</f>
        <v>1.1200000000000001</v>
      </c>
      <c r="O30" s="38">
        <f>土地の価格*0.014/6*0.8</f>
        <v>1.1200000000000001</v>
      </c>
      <c r="P30" s="38">
        <f>土地の価格*0.014/6*0.8</f>
        <v>1.1200000000000001</v>
      </c>
      <c r="Q30" s="38">
        <f>土地の価格*0.014/6*0.8</f>
        <v>1.1200000000000001</v>
      </c>
      <c r="R30" s="38">
        <f>土地の価格*0.014/6*0.8</f>
        <v>1.1200000000000001</v>
      </c>
      <c r="S30" s="38">
        <f>土地の価格*0.014/6*0.8</f>
        <v>1.1200000000000001</v>
      </c>
      <c r="T30" s="38">
        <f>土地の価格*0.014/6*0.8</f>
        <v>1.1200000000000001</v>
      </c>
      <c r="U30" s="38">
        <f>土地の価格*0.014/6*0.8</f>
        <v>1.1200000000000001</v>
      </c>
      <c r="V30" s="38">
        <f>土地の価格*0.014/6*0.8</f>
        <v>1.1200000000000001</v>
      </c>
      <c r="W30" s="38">
        <f>土地の価格*0.014/6*0.8</f>
        <v>1.1200000000000001</v>
      </c>
      <c r="X30" s="38">
        <f>土地の価格*0.014/6*0.8</f>
        <v>1.1200000000000001</v>
      </c>
      <c r="Y30" s="38">
        <f>土地の価格*0.014/6*0.8</f>
        <v>1.1200000000000001</v>
      </c>
      <c r="Z30" s="38">
        <f>土地の価格*0.014/6*0.8</f>
        <v>1.1200000000000001</v>
      </c>
      <c r="AA30" s="38">
        <f>土地の価格*0.014/6*0.8</f>
        <v>1.1200000000000001</v>
      </c>
      <c r="AB30" s="38">
        <f>土地の価格*0.014/6*0.8</f>
        <v>1.1200000000000001</v>
      </c>
      <c r="AC30" s="38">
        <f>土地の価格*0.014/6*0.8</f>
        <v>1.1200000000000001</v>
      </c>
      <c r="AD30" s="38">
        <f>土地の価格*0.014/6*0.8</f>
        <v>1.1200000000000001</v>
      </c>
      <c r="AE30" s="38">
        <f>土地の価格*0.014/6*0.8</f>
        <v>1.1200000000000001</v>
      </c>
      <c r="AF30" s="38">
        <f>土地の価格*0.014/6*0.8</f>
        <v>1.1200000000000001</v>
      </c>
      <c r="AG30" s="38">
        <f>土地の価格*0.014/6*0.8</f>
        <v>1.1200000000000001</v>
      </c>
      <c r="AH30" s="38">
        <f>土地の価格*0.014/6*0.8</f>
        <v>1.1200000000000001</v>
      </c>
      <c r="AI30" s="38">
        <f>土地の価格*0.014/6*0.8</f>
        <v>1.1200000000000001</v>
      </c>
      <c r="AJ30" s="38">
        <f>土地の価格*0.014/6*0.8</f>
        <v>1.1200000000000001</v>
      </c>
      <c r="AK30" s="38">
        <f>土地の価格*0.014/6*0.8</f>
        <v>1.1200000000000001</v>
      </c>
    </row>
    <row r="31" spans="1:37" x14ac:dyDescent="0.15">
      <c r="A31" s="38"/>
      <c r="B31" s="38"/>
      <c r="C31" s="38">
        <f>住宅の総額*0.003*基本データ・入力説明!D1</f>
        <v>4.32</v>
      </c>
      <c r="D31" s="38">
        <f>住宅の総額*0.003*基本データ・入力説明!E1</f>
        <v>4.1850000000000005</v>
      </c>
      <c r="E31" s="38">
        <f>住宅の総額*0.003*基本データ・入力説明!F1</f>
        <v>4.0500000000000007</v>
      </c>
      <c r="F31" s="38">
        <f>住宅の総額*0.003*基本データ・入力説明!G1</f>
        <v>3.915</v>
      </c>
      <c r="G31" s="38">
        <f>住宅の総額*0.003*基本データ・入力説明!H1</f>
        <v>3.78</v>
      </c>
      <c r="H31" s="38">
        <f>住宅の総額*0.003*基本データ・入力説明!I1</f>
        <v>3.645</v>
      </c>
      <c r="I31" s="38">
        <f>住宅の総額*0.003*基本データ・入力説明!J1</f>
        <v>3.51</v>
      </c>
      <c r="J31" s="38">
        <f>住宅の総額*0.003*基本データ・入力説明!K1</f>
        <v>3.3749999999999996</v>
      </c>
      <c r="K31" s="38">
        <f>住宅の総額*0.003*基本データ・入力説明!L1</f>
        <v>3.2399999999999993</v>
      </c>
      <c r="L31" s="38">
        <f>住宅の総額*0.003*基本データ・入力説明!M1</f>
        <v>3.1049999999999995</v>
      </c>
      <c r="M31" s="38">
        <f>住宅の総額*0.003*基本データ・入力説明!N1</f>
        <v>2.9699999999999993</v>
      </c>
      <c r="N31" s="38">
        <f>住宅の総額*0.003*基本データ・入力説明!O1</f>
        <v>2.8349999999999991</v>
      </c>
      <c r="O31" s="38">
        <f>住宅の総額*0.003*基本データ・入力説明!P1</f>
        <v>2.6999999999999988</v>
      </c>
      <c r="P31" s="38">
        <f>住宅の総額*0.003*基本データ・入力説明!Q1</f>
        <v>2.5649999999999991</v>
      </c>
      <c r="Q31" s="38">
        <f>住宅の総額*0.003*基本データ・入力説明!R1</f>
        <v>2.4299999999999988</v>
      </c>
      <c r="R31" s="38">
        <f>住宅の総額*0.003*基本データ・入力説明!S1</f>
        <v>2.2949999999999986</v>
      </c>
      <c r="S31" s="38">
        <f>住宅の総額*0.003*基本データ・入力説明!T1</f>
        <v>2.1599999999999984</v>
      </c>
      <c r="T31" s="38">
        <f>住宅の総額*0.003*基本データ・入力説明!U1</f>
        <v>2.0249999999999981</v>
      </c>
      <c r="U31" s="38">
        <f>住宅の総額*0.003*基本データ・入力説明!V1</f>
        <v>1.8899999999999981</v>
      </c>
      <c r="V31" s="38">
        <f>住宅の総額*0.003*基本データ・入力説明!W1</f>
        <v>1.7549999999999981</v>
      </c>
      <c r="W31" s="38">
        <f>住宅の総額*0.003*基本データ・入力説明!X1</f>
        <v>1.6199999999999979</v>
      </c>
      <c r="X31" s="38">
        <f>住宅の総額*0.003*基本データ・入力説明!Y1</f>
        <v>1.4849999999999979</v>
      </c>
      <c r="Y31" s="38">
        <f>住宅の総額*0.003*基本データ・入力説明!Z1</f>
        <v>1.3499999999999979</v>
      </c>
      <c r="Z31" s="38">
        <f>住宅の総額*0.003*基本データ・入力説明!AA1</f>
        <v>1.2149999999999979</v>
      </c>
      <c r="AA31" s="38">
        <f>住宅の総額*0.003*基本データ・入力説明!AB1</f>
        <v>1.08</v>
      </c>
      <c r="AB31" s="38">
        <f>住宅の総額*0.003*基本データ・入力説明!AC1</f>
        <v>1.08</v>
      </c>
      <c r="AC31" s="38">
        <f>住宅の総額*0.003*基本データ・入力説明!AD1</f>
        <v>1.08</v>
      </c>
      <c r="AD31" s="38">
        <f>住宅の総額*0.003*基本データ・入力説明!AE1</f>
        <v>1.08</v>
      </c>
      <c r="AE31" s="38">
        <f>住宅の総額*0.003*基本データ・入力説明!AF1</f>
        <v>1.08</v>
      </c>
      <c r="AF31" s="38">
        <f>住宅の総額*0.003*基本データ・入力説明!AG1</f>
        <v>1.08</v>
      </c>
      <c r="AG31" s="38">
        <f>住宅の総額*0.003*基本データ・入力説明!AH1</f>
        <v>1.08</v>
      </c>
      <c r="AH31" s="38">
        <f>住宅の総額*0.003*基本データ・入力説明!AI1</f>
        <v>1.08</v>
      </c>
      <c r="AI31" s="38">
        <f>住宅の総額*0.003*基本データ・入力説明!AJ1</f>
        <v>1.08</v>
      </c>
      <c r="AJ31" s="38">
        <f>住宅の総額*0.003*基本データ・入力説明!AK1</f>
        <v>1.08</v>
      </c>
      <c r="AK31" s="38">
        <f>住宅の総額*0.003*基本データ・入力説明!AL1</f>
        <v>1.08</v>
      </c>
    </row>
    <row r="32" spans="1:37" x14ac:dyDescent="0.15">
      <c r="A32" s="38"/>
      <c r="B32" s="38"/>
      <c r="C32" s="38">
        <f>土地の価格*0.003/3*0.8</f>
        <v>0.48</v>
      </c>
      <c r="D32" s="38">
        <f>土地の価格*0.003/3*0.8</f>
        <v>0.48</v>
      </c>
      <c r="E32" s="38">
        <f>土地の価格*0.003/3*0.8</f>
        <v>0.48</v>
      </c>
      <c r="F32" s="38">
        <f>土地の価格*0.003/3*0.8</f>
        <v>0.48</v>
      </c>
      <c r="G32" s="38">
        <f>土地の価格*0.003/3*0.8</f>
        <v>0.48</v>
      </c>
      <c r="H32" s="38">
        <f>土地の価格*0.003/3*0.8</f>
        <v>0.48</v>
      </c>
      <c r="I32" s="38">
        <f>土地の価格*0.003/3*0.8</f>
        <v>0.48</v>
      </c>
      <c r="J32" s="38">
        <f>土地の価格*0.003/3*0.8</f>
        <v>0.48</v>
      </c>
      <c r="K32" s="38">
        <f>土地の価格*0.003/3*0.8</f>
        <v>0.48</v>
      </c>
      <c r="L32" s="38">
        <f>土地の価格*0.003/3*0.8</f>
        <v>0.48</v>
      </c>
      <c r="M32" s="38">
        <f>土地の価格*0.003/3*0.8</f>
        <v>0.48</v>
      </c>
      <c r="N32" s="38">
        <f>土地の価格*0.003/3*0.8</f>
        <v>0.48</v>
      </c>
      <c r="O32" s="38">
        <f>土地の価格*0.003/3*0.8</f>
        <v>0.48</v>
      </c>
      <c r="P32" s="38">
        <f>土地の価格*0.003/3*0.8</f>
        <v>0.48</v>
      </c>
      <c r="Q32" s="38">
        <f>土地の価格*0.003/3*0.8</f>
        <v>0.48</v>
      </c>
      <c r="R32" s="38">
        <f>土地の価格*0.003/3*0.8</f>
        <v>0.48</v>
      </c>
      <c r="S32" s="38">
        <f>土地の価格*0.003/3*0.8</f>
        <v>0.48</v>
      </c>
      <c r="T32" s="38">
        <f>土地の価格*0.003/3*0.8</f>
        <v>0.48</v>
      </c>
      <c r="U32" s="38">
        <f>土地の価格*0.003/3*0.8</f>
        <v>0.48</v>
      </c>
      <c r="V32" s="38">
        <f>土地の価格*0.003/3*0.8</f>
        <v>0.48</v>
      </c>
      <c r="W32" s="38">
        <f>土地の価格*0.003/3*0.8</f>
        <v>0.48</v>
      </c>
      <c r="X32" s="38">
        <f>土地の価格*0.003/3*0.8</f>
        <v>0.48</v>
      </c>
      <c r="Y32" s="38">
        <f>土地の価格*0.003/3*0.8</f>
        <v>0.48</v>
      </c>
      <c r="Z32" s="38">
        <f>土地の価格*0.003/3*0.8</f>
        <v>0.48</v>
      </c>
      <c r="AA32" s="38">
        <f>土地の価格*0.003/3*0.8</f>
        <v>0.48</v>
      </c>
      <c r="AB32" s="38">
        <f>土地の価格*0.003/3*0.8</f>
        <v>0.48</v>
      </c>
      <c r="AC32" s="38">
        <f>土地の価格*0.003/3*0.8</f>
        <v>0.48</v>
      </c>
      <c r="AD32" s="38">
        <f>土地の価格*0.003/3*0.8</f>
        <v>0.48</v>
      </c>
      <c r="AE32" s="38">
        <f>土地の価格*0.003/3*0.8</f>
        <v>0.48</v>
      </c>
      <c r="AF32" s="38">
        <f>土地の価格*0.003/3*0.8</f>
        <v>0.48</v>
      </c>
      <c r="AG32" s="38">
        <f>土地の価格*0.003/3*0.8</f>
        <v>0.48</v>
      </c>
      <c r="AH32" s="38">
        <f>土地の価格*0.003/3*0.8</f>
        <v>0.48</v>
      </c>
      <c r="AI32" s="38">
        <f>土地の価格*0.003/3*0.8</f>
        <v>0.48</v>
      </c>
      <c r="AJ32" s="38">
        <f>土地の価格*0.003/3*0.8</f>
        <v>0.48</v>
      </c>
      <c r="AK32" s="38">
        <f>土地の価格*0.003/3*0.8</f>
        <v>0.48</v>
      </c>
    </row>
    <row r="33" spans="1:37" x14ac:dyDescent="0.1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>
        <f>住宅の総額*0.08</f>
        <v>144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>
        <f>住宅の総額*0.1</f>
        <v>180</v>
      </c>
    </row>
    <row r="34" spans="1:37" x14ac:dyDescent="0.15">
      <c r="A34" s="38"/>
      <c r="B34" s="38">
        <f>SUM(B29:B33)</f>
        <v>17.100000000000001</v>
      </c>
      <c r="C34" s="38">
        <f t="shared" ref="C34:AK34" si="62">SUM(C29:C33)</f>
        <v>16</v>
      </c>
      <c r="D34" s="38">
        <f t="shared" si="62"/>
        <v>15.550000000000002</v>
      </c>
      <c r="E34" s="38">
        <f t="shared" si="62"/>
        <v>15.100000000000001</v>
      </c>
      <c r="F34" s="38">
        <f t="shared" si="62"/>
        <v>23.785</v>
      </c>
      <c r="G34" s="38">
        <f t="shared" si="62"/>
        <v>23.02</v>
      </c>
      <c r="H34" s="38">
        <f t="shared" si="62"/>
        <v>22.254999999999999</v>
      </c>
      <c r="I34" s="38">
        <f t="shared" si="62"/>
        <v>21.49</v>
      </c>
      <c r="J34" s="38">
        <f t="shared" si="62"/>
        <v>20.724999999999998</v>
      </c>
      <c r="K34" s="38">
        <f t="shared" si="62"/>
        <v>19.959999999999994</v>
      </c>
      <c r="L34" s="38">
        <f t="shared" si="62"/>
        <v>19.194999999999997</v>
      </c>
      <c r="M34" s="38">
        <f t="shared" si="62"/>
        <v>18.429999999999996</v>
      </c>
      <c r="N34" s="38">
        <f t="shared" si="62"/>
        <v>17.664999999999996</v>
      </c>
      <c r="O34" s="38">
        <f t="shared" si="62"/>
        <v>16.899999999999995</v>
      </c>
      <c r="P34" s="38">
        <f t="shared" si="62"/>
        <v>16.134999999999991</v>
      </c>
      <c r="Q34" s="38">
        <f t="shared" si="62"/>
        <v>15.369999999999994</v>
      </c>
      <c r="R34" s="38">
        <f t="shared" si="62"/>
        <v>14.60499999999999</v>
      </c>
      <c r="S34" s="38">
        <f t="shared" si="62"/>
        <v>157.84</v>
      </c>
      <c r="T34" s="38">
        <f t="shared" si="62"/>
        <v>13.074999999999992</v>
      </c>
      <c r="U34" s="38">
        <f t="shared" si="62"/>
        <v>12.30999999999999</v>
      </c>
      <c r="V34" s="38">
        <f t="shared" si="62"/>
        <v>11.544999999999991</v>
      </c>
      <c r="W34" s="38">
        <f t="shared" si="62"/>
        <v>10.779999999999987</v>
      </c>
      <c r="X34" s="38">
        <f t="shared" si="62"/>
        <v>10.014999999999988</v>
      </c>
      <c r="Y34" s="38">
        <f t="shared" si="62"/>
        <v>9.2499999999999876</v>
      </c>
      <c r="Z34" s="38">
        <f t="shared" si="62"/>
        <v>8.484999999999987</v>
      </c>
      <c r="AA34" s="38">
        <f t="shared" si="62"/>
        <v>7.7200000000000006</v>
      </c>
      <c r="AB34" s="38">
        <f t="shared" si="62"/>
        <v>7.7200000000000006</v>
      </c>
      <c r="AC34" s="38">
        <f t="shared" si="62"/>
        <v>7.7200000000000006</v>
      </c>
      <c r="AD34" s="38">
        <f t="shared" si="62"/>
        <v>7.7200000000000006</v>
      </c>
      <c r="AE34" s="38">
        <f t="shared" si="62"/>
        <v>7.7200000000000006</v>
      </c>
      <c r="AF34" s="38">
        <f t="shared" si="62"/>
        <v>7.7200000000000006</v>
      </c>
      <c r="AG34" s="38">
        <f t="shared" si="62"/>
        <v>7.7200000000000006</v>
      </c>
      <c r="AH34" s="38">
        <f t="shared" si="62"/>
        <v>7.7200000000000006</v>
      </c>
      <c r="AI34" s="38">
        <f t="shared" si="62"/>
        <v>7.7200000000000006</v>
      </c>
      <c r="AJ34" s="38">
        <f t="shared" si="62"/>
        <v>7.7200000000000006</v>
      </c>
      <c r="AK34" s="38">
        <f t="shared" si="62"/>
        <v>187.72</v>
      </c>
    </row>
  </sheetData>
  <sheetProtection sheet="1"/>
  <phoneticPr fontId="1"/>
  <pageMargins left="0.26" right="0.24" top="0.74803149606299213" bottom="0.16" header="0.31496062992125984" footer="0.16"/>
  <pageSetup paperSize="9" scale="8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基本データ・入力説明</vt:lpstr>
      <vt:lpstr>キャッシュフロー表</vt:lpstr>
      <vt:lpstr>キャッシュフロー表!Print_Area</vt:lpstr>
      <vt:lpstr>住宅の総額</vt:lpstr>
      <vt:lpstr>土地の価格</vt:lpstr>
    </vt:vector>
  </TitlesOfParts>
  <Company>jafp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m_iizuka</dc:creator>
  <cp:lastModifiedBy>Windows ユーザー</cp:lastModifiedBy>
  <cp:lastPrinted>2014-08-26T02:24:19Z</cp:lastPrinted>
  <dcterms:created xsi:type="dcterms:W3CDTF">2014-07-10T01:15:47Z</dcterms:created>
  <dcterms:modified xsi:type="dcterms:W3CDTF">2020-02-11T02:22:55Z</dcterms:modified>
</cp:coreProperties>
</file>